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 Cordova\Downloads\"/>
    </mc:Choice>
  </mc:AlternateContent>
  <bookViews>
    <workbookView xWindow="0" yWindow="0" windowWidth="20490" windowHeight="7755"/>
  </bookViews>
  <sheets>
    <sheet name="CÁLCULOS" sheetId="4" r:id="rId1"/>
    <sheet name="NO BORRAR" sheetId="6" r:id="rId2"/>
  </sheets>
  <calcPr calcId="152511"/>
</workbook>
</file>

<file path=xl/calcChain.xml><?xml version="1.0" encoding="utf-8"?>
<calcChain xmlns="http://schemas.openxmlformats.org/spreadsheetml/2006/main">
  <c r="AV15" i="6" l="1"/>
  <c r="AV26" i="6"/>
  <c r="AV24" i="6"/>
  <c r="X4" i="6"/>
  <c r="AC4" i="6" s="1"/>
  <c r="X5" i="6"/>
  <c r="AC5" i="6" s="1"/>
  <c r="X6" i="6"/>
  <c r="AC6" i="6" s="1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AC37" i="6" s="1"/>
  <c r="X38" i="6"/>
  <c r="AC38" i="6" s="1"/>
  <c r="X39" i="6"/>
  <c r="AC39" i="6" s="1"/>
  <c r="X40" i="6"/>
  <c r="AC40" i="6" s="1"/>
  <c r="X41" i="6"/>
  <c r="AC41" i="6" s="1"/>
  <c r="U36" i="6"/>
  <c r="Z36" i="6" s="1"/>
  <c r="V36" i="6"/>
  <c r="AA36" i="6" s="1"/>
  <c r="W36" i="6"/>
  <c r="AB36" i="6" s="1"/>
  <c r="U37" i="6"/>
  <c r="Z37" i="6" s="1"/>
  <c r="V37" i="6"/>
  <c r="AA37" i="6" s="1"/>
  <c r="W37" i="6"/>
  <c r="AB37" i="6" s="1"/>
  <c r="U38" i="6"/>
  <c r="Z38" i="6" s="1"/>
  <c r="V38" i="6"/>
  <c r="AA38" i="6" s="1"/>
  <c r="W38" i="6"/>
  <c r="AB38" i="6" s="1"/>
  <c r="U39" i="6"/>
  <c r="Z39" i="6" s="1"/>
  <c r="V39" i="6"/>
  <c r="AA39" i="6" s="1"/>
  <c r="W39" i="6"/>
  <c r="AB39" i="6" s="1"/>
  <c r="U40" i="6"/>
  <c r="Z40" i="6" s="1"/>
  <c r="V40" i="6"/>
  <c r="AA40" i="6" s="1"/>
  <c r="W40" i="6"/>
  <c r="AB40" i="6" s="1"/>
  <c r="U41" i="6"/>
  <c r="Z41" i="6" s="1"/>
  <c r="V41" i="6"/>
  <c r="AA41" i="6" s="1"/>
  <c r="W41" i="6"/>
  <c r="AB41" i="6" s="1"/>
  <c r="X3" i="6"/>
  <c r="AC3" i="6" s="1"/>
  <c r="W3" i="6"/>
  <c r="AB3" i="6" s="1"/>
  <c r="Q4" i="6"/>
  <c r="S4" i="6" s="1"/>
  <c r="Q5" i="6"/>
  <c r="S5" i="6" s="1"/>
  <c r="Q6" i="6"/>
  <c r="S6" i="6" s="1"/>
  <c r="Q7" i="6"/>
  <c r="S7" i="6" s="1"/>
  <c r="Q8" i="6"/>
  <c r="S8" i="6" s="1"/>
  <c r="Q9" i="6"/>
  <c r="S9" i="6" s="1"/>
  <c r="Q10" i="6"/>
  <c r="S10" i="6" s="1"/>
  <c r="Q11" i="6"/>
  <c r="S11" i="6" s="1"/>
  <c r="Q12" i="6"/>
  <c r="S12" i="6" s="1"/>
  <c r="Q13" i="6"/>
  <c r="S13" i="6" s="1"/>
  <c r="Q14" i="6"/>
  <c r="S14" i="6" s="1"/>
  <c r="Q15" i="6"/>
  <c r="S15" i="6" s="1"/>
  <c r="Q16" i="6"/>
  <c r="S16" i="6" s="1"/>
  <c r="Q17" i="6"/>
  <c r="S17" i="6" s="1"/>
  <c r="Q18" i="6"/>
  <c r="S18" i="6" s="1"/>
  <c r="Q19" i="6"/>
  <c r="S19" i="6" s="1"/>
  <c r="Q20" i="6"/>
  <c r="S20" i="6" s="1"/>
  <c r="Q21" i="6"/>
  <c r="S21" i="6" s="1"/>
  <c r="Q22" i="6"/>
  <c r="S22" i="6" s="1"/>
  <c r="Q23" i="6"/>
  <c r="S23" i="6" s="1"/>
  <c r="Q24" i="6"/>
  <c r="S24" i="6" s="1"/>
  <c r="Q25" i="6"/>
  <c r="S25" i="6" s="1"/>
  <c r="Q26" i="6"/>
  <c r="S26" i="6" s="1"/>
  <c r="Q27" i="6"/>
  <c r="S27" i="6" s="1"/>
  <c r="Q28" i="6"/>
  <c r="S28" i="6" s="1"/>
  <c r="Q29" i="6"/>
  <c r="S29" i="6" s="1"/>
  <c r="Q30" i="6"/>
  <c r="S30" i="6" s="1"/>
  <c r="Q31" i="6"/>
  <c r="S31" i="6" s="1"/>
  <c r="Q32" i="6"/>
  <c r="S32" i="6" s="1"/>
  <c r="Q33" i="6"/>
  <c r="S33" i="6" s="1"/>
  <c r="Q34" i="6"/>
  <c r="S34" i="6" s="1"/>
  <c r="Q35" i="6"/>
  <c r="S35" i="6" s="1"/>
  <c r="Q36" i="6"/>
  <c r="S36" i="6" s="1"/>
  <c r="Q37" i="6"/>
  <c r="S37" i="6" s="1"/>
  <c r="Q38" i="6"/>
  <c r="S38" i="6" s="1"/>
  <c r="Q39" i="6"/>
  <c r="S39" i="6" s="1"/>
  <c r="Q40" i="6"/>
  <c r="S40" i="6" s="1"/>
  <c r="Q41" i="6"/>
  <c r="S41" i="6" s="1"/>
  <c r="Q3" i="6"/>
  <c r="S3" i="6" s="1"/>
  <c r="AI36" i="6" l="1"/>
  <c r="AC36" i="6"/>
  <c r="W34" i="4"/>
  <c r="AC34" i="6"/>
  <c r="W32" i="4"/>
  <c r="AC32" i="6"/>
  <c r="W30" i="4"/>
  <c r="AC30" i="6"/>
  <c r="W28" i="4"/>
  <c r="AC28" i="6"/>
  <c r="W26" i="4"/>
  <c r="AC26" i="6"/>
  <c r="W24" i="4"/>
  <c r="AC24" i="6"/>
  <c r="W22" i="4"/>
  <c r="AC22" i="6"/>
  <c r="W20" i="4"/>
  <c r="AC20" i="6"/>
  <c r="W18" i="4"/>
  <c r="AC18" i="6"/>
  <c r="W16" i="4"/>
  <c r="AC16" i="6"/>
  <c r="W14" i="4"/>
  <c r="AC14" i="6"/>
  <c r="W12" i="4"/>
  <c r="AC12" i="6"/>
  <c r="W10" i="4"/>
  <c r="AC10" i="6"/>
  <c r="W8" i="4"/>
  <c r="AC8" i="6"/>
  <c r="W35" i="4"/>
  <c r="AC35" i="6"/>
  <c r="W33" i="4"/>
  <c r="AC33" i="6"/>
  <c r="W31" i="4"/>
  <c r="AC31" i="6"/>
  <c r="W29" i="4"/>
  <c r="AC29" i="6"/>
  <c r="W27" i="4"/>
  <c r="AC27" i="6"/>
  <c r="W25" i="4"/>
  <c r="AC25" i="6"/>
  <c r="W23" i="4"/>
  <c r="AC23" i="6"/>
  <c r="W21" i="4"/>
  <c r="AC21" i="6"/>
  <c r="W19" i="4"/>
  <c r="AC19" i="6"/>
  <c r="W17" i="4"/>
  <c r="AC17" i="6"/>
  <c r="W15" i="4"/>
  <c r="AC15" i="6"/>
  <c r="W13" i="4"/>
  <c r="AC13" i="6"/>
  <c r="W11" i="4"/>
  <c r="AC11" i="6"/>
  <c r="W9" i="4"/>
  <c r="AC9" i="6"/>
  <c r="W7" i="4"/>
  <c r="AC7" i="6"/>
  <c r="AI34" i="6"/>
  <c r="AI32" i="6"/>
  <c r="AI30" i="6"/>
  <c r="AI28" i="6"/>
  <c r="AI26" i="6"/>
  <c r="AI24" i="6"/>
  <c r="AI22" i="6"/>
  <c r="AI20" i="6"/>
  <c r="AI18" i="6"/>
  <c r="AI16" i="6"/>
  <c r="AI14" i="6"/>
  <c r="AI12" i="6"/>
  <c r="AI10" i="6"/>
  <c r="AI8" i="6"/>
  <c r="AI35" i="6"/>
  <c r="AI33" i="6"/>
  <c r="AI31" i="6"/>
  <c r="AI29" i="6"/>
  <c r="AI27" i="6"/>
  <c r="AI25" i="6"/>
  <c r="AI23" i="6"/>
  <c r="AI21" i="6"/>
  <c r="AI19" i="6"/>
  <c r="AI17" i="6"/>
  <c r="AI15" i="6"/>
  <c r="AI13" i="6"/>
  <c r="AI11" i="6"/>
  <c r="AI9" i="6"/>
  <c r="AI7" i="6"/>
  <c r="AI5" i="6"/>
  <c r="AI6" i="6"/>
  <c r="W6" i="4" s="1"/>
  <c r="AI4" i="6"/>
  <c r="W4" i="4" s="1"/>
  <c r="W5" i="4"/>
  <c r="AI3" i="6"/>
  <c r="W3" i="4" s="1"/>
  <c r="AM26" i="6"/>
  <c r="S43" i="6"/>
  <c r="AM18" i="6" s="1"/>
  <c r="AN18" i="6" s="1"/>
  <c r="Q17" i="4" s="1"/>
  <c r="R41" i="6"/>
  <c r="R39" i="6"/>
  <c r="R37" i="6"/>
  <c r="R35" i="6"/>
  <c r="R33" i="6"/>
  <c r="R31" i="6"/>
  <c r="R29" i="6"/>
  <c r="R27" i="6"/>
  <c r="R25" i="6"/>
  <c r="R23" i="6"/>
  <c r="R21" i="6"/>
  <c r="R19" i="6"/>
  <c r="R17" i="6"/>
  <c r="R15" i="6"/>
  <c r="R13" i="6"/>
  <c r="R11" i="6"/>
  <c r="R9" i="6"/>
  <c r="R7" i="6"/>
  <c r="R5" i="6"/>
  <c r="R3" i="6"/>
  <c r="R40" i="6"/>
  <c r="R38" i="6"/>
  <c r="R36" i="6"/>
  <c r="R34" i="6"/>
  <c r="R32" i="6"/>
  <c r="R30" i="6"/>
  <c r="R28" i="6"/>
  <c r="R26" i="6"/>
  <c r="R24" i="6"/>
  <c r="R22" i="6"/>
  <c r="R20" i="6"/>
  <c r="R18" i="6"/>
  <c r="R16" i="6"/>
  <c r="R14" i="6"/>
  <c r="R12" i="6"/>
  <c r="R10" i="6"/>
  <c r="R8" i="6"/>
  <c r="R6" i="6"/>
  <c r="R4" i="6"/>
  <c r="AZ7" i="6"/>
  <c r="BA7" i="6" s="1"/>
  <c r="BB7" i="6"/>
  <c r="BC7" i="6" s="1"/>
  <c r="BE7" i="6"/>
  <c r="BF7" i="6" s="1"/>
  <c r="BG7" i="6"/>
  <c r="BH7" i="6" s="1"/>
  <c r="BJ7" i="6"/>
  <c r="BK7" i="6" s="1"/>
  <c r="BL7" i="6"/>
  <c r="BM7" i="6" s="1"/>
  <c r="BO7" i="6"/>
  <c r="BP7" i="6" s="1"/>
  <c r="BQ7" i="6"/>
  <c r="BR7" i="6" s="1"/>
  <c r="AZ8" i="6"/>
  <c r="BA8" i="6" s="1"/>
  <c r="BB8" i="6"/>
  <c r="BC8" i="6" s="1"/>
  <c r="BE8" i="6"/>
  <c r="BF8" i="6" s="1"/>
  <c r="BG8" i="6"/>
  <c r="BH8" i="6" s="1"/>
  <c r="BJ8" i="6"/>
  <c r="BK8" i="6" s="1"/>
  <c r="BL8" i="6"/>
  <c r="BM8" i="6" s="1"/>
  <c r="BO8" i="6"/>
  <c r="BP8" i="6" s="1"/>
  <c r="BQ8" i="6"/>
  <c r="BR8" i="6" s="1"/>
  <c r="AZ9" i="6"/>
  <c r="BA9" i="6" s="1"/>
  <c r="BB9" i="6"/>
  <c r="BC9" i="6" s="1"/>
  <c r="BE9" i="6"/>
  <c r="BF9" i="6" s="1"/>
  <c r="BG9" i="6"/>
  <c r="BH9" i="6" s="1"/>
  <c r="BJ9" i="6"/>
  <c r="BK9" i="6" s="1"/>
  <c r="BL9" i="6"/>
  <c r="BM9" i="6" s="1"/>
  <c r="BO9" i="6"/>
  <c r="BP9" i="6" s="1"/>
  <c r="BQ9" i="6"/>
  <c r="BR9" i="6" s="1"/>
  <c r="AZ10" i="6"/>
  <c r="BA10" i="6" s="1"/>
  <c r="BB10" i="6"/>
  <c r="BC10" i="6" s="1"/>
  <c r="BE10" i="6"/>
  <c r="BF10" i="6" s="1"/>
  <c r="BG10" i="6"/>
  <c r="BH10" i="6" s="1"/>
  <c r="BJ10" i="6"/>
  <c r="BK10" i="6" s="1"/>
  <c r="BL10" i="6"/>
  <c r="BM10" i="6" s="1"/>
  <c r="BO10" i="6"/>
  <c r="BP10" i="6" s="1"/>
  <c r="BQ10" i="6"/>
  <c r="BR10" i="6" s="1"/>
  <c r="AZ11" i="6"/>
  <c r="BA11" i="6" s="1"/>
  <c r="BB11" i="6"/>
  <c r="BC11" i="6" s="1"/>
  <c r="BE11" i="6"/>
  <c r="BF11" i="6" s="1"/>
  <c r="BG11" i="6"/>
  <c r="BH11" i="6" s="1"/>
  <c r="BJ11" i="6"/>
  <c r="BK11" i="6" s="1"/>
  <c r="BL11" i="6"/>
  <c r="BM11" i="6" s="1"/>
  <c r="BO11" i="6"/>
  <c r="BP11" i="6" s="1"/>
  <c r="BQ11" i="6"/>
  <c r="BR11" i="6" s="1"/>
  <c r="AZ12" i="6"/>
  <c r="BA12" i="6" s="1"/>
  <c r="BB12" i="6"/>
  <c r="BC12" i="6" s="1"/>
  <c r="BE12" i="6"/>
  <c r="BF12" i="6" s="1"/>
  <c r="BG12" i="6"/>
  <c r="BH12" i="6" s="1"/>
  <c r="BJ12" i="6"/>
  <c r="BK12" i="6" s="1"/>
  <c r="BL12" i="6"/>
  <c r="BM12" i="6" s="1"/>
  <c r="BO12" i="6"/>
  <c r="BP12" i="6" s="1"/>
  <c r="BQ12" i="6"/>
  <c r="BR12" i="6" s="1"/>
  <c r="AZ13" i="6"/>
  <c r="BA13" i="6" s="1"/>
  <c r="BB13" i="6"/>
  <c r="BC13" i="6" s="1"/>
  <c r="BE13" i="6"/>
  <c r="BF13" i="6" s="1"/>
  <c r="BG13" i="6"/>
  <c r="BH13" i="6" s="1"/>
  <c r="BJ13" i="6"/>
  <c r="BK13" i="6" s="1"/>
  <c r="BL13" i="6"/>
  <c r="BM13" i="6" s="1"/>
  <c r="BO13" i="6"/>
  <c r="BP13" i="6" s="1"/>
  <c r="BQ13" i="6"/>
  <c r="BR13" i="6" s="1"/>
  <c r="AZ14" i="6"/>
  <c r="BA14" i="6" s="1"/>
  <c r="BB14" i="6"/>
  <c r="BC14" i="6" s="1"/>
  <c r="BE14" i="6"/>
  <c r="BF14" i="6" s="1"/>
  <c r="BG14" i="6"/>
  <c r="BH14" i="6" s="1"/>
  <c r="BJ14" i="6"/>
  <c r="BK14" i="6" s="1"/>
  <c r="BL14" i="6"/>
  <c r="BM14" i="6" s="1"/>
  <c r="BO14" i="6"/>
  <c r="BP14" i="6" s="1"/>
  <c r="BQ14" i="6"/>
  <c r="BR14" i="6" s="1"/>
  <c r="AZ15" i="6"/>
  <c r="BA15" i="6" s="1"/>
  <c r="BB15" i="6"/>
  <c r="BC15" i="6" s="1"/>
  <c r="BE15" i="6"/>
  <c r="BF15" i="6" s="1"/>
  <c r="BG15" i="6"/>
  <c r="BH15" i="6" s="1"/>
  <c r="BJ15" i="6"/>
  <c r="BK15" i="6" s="1"/>
  <c r="BL15" i="6"/>
  <c r="BM15" i="6" s="1"/>
  <c r="BO15" i="6"/>
  <c r="BP15" i="6" s="1"/>
  <c r="BQ15" i="6"/>
  <c r="BR15" i="6" s="1"/>
  <c r="AZ16" i="6"/>
  <c r="BA16" i="6" s="1"/>
  <c r="BB16" i="6"/>
  <c r="BC16" i="6" s="1"/>
  <c r="BE16" i="6"/>
  <c r="BF16" i="6" s="1"/>
  <c r="BG16" i="6"/>
  <c r="BH16" i="6" s="1"/>
  <c r="BJ16" i="6"/>
  <c r="BK16" i="6" s="1"/>
  <c r="BL16" i="6"/>
  <c r="BM16" i="6" s="1"/>
  <c r="BO16" i="6"/>
  <c r="BP16" i="6" s="1"/>
  <c r="BQ16" i="6"/>
  <c r="BR16" i="6" s="1"/>
  <c r="AZ17" i="6"/>
  <c r="BA17" i="6" s="1"/>
  <c r="BB17" i="6"/>
  <c r="BC17" i="6" s="1"/>
  <c r="BE17" i="6"/>
  <c r="BF17" i="6" s="1"/>
  <c r="BG17" i="6"/>
  <c r="BH17" i="6" s="1"/>
  <c r="BJ17" i="6"/>
  <c r="BK17" i="6" s="1"/>
  <c r="BL17" i="6"/>
  <c r="BM17" i="6" s="1"/>
  <c r="BO17" i="6"/>
  <c r="BP17" i="6" s="1"/>
  <c r="BQ17" i="6"/>
  <c r="BR17" i="6" s="1"/>
  <c r="AZ18" i="6"/>
  <c r="BA18" i="6" s="1"/>
  <c r="BB18" i="6"/>
  <c r="BC18" i="6" s="1"/>
  <c r="BE18" i="6"/>
  <c r="BF18" i="6" s="1"/>
  <c r="BG18" i="6"/>
  <c r="BH18" i="6" s="1"/>
  <c r="BJ18" i="6"/>
  <c r="BK18" i="6" s="1"/>
  <c r="BL18" i="6"/>
  <c r="BM18" i="6" s="1"/>
  <c r="BO18" i="6"/>
  <c r="BP18" i="6" s="1"/>
  <c r="BQ18" i="6"/>
  <c r="BR18" i="6" s="1"/>
  <c r="AZ19" i="6"/>
  <c r="BA19" i="6" s="1"/>
  <c r="BB19" i="6"/>
  <c r="BC19" i="6" s="1"/>
  <c r="BE19" i="6"/>
  <c r="BF19" i="6" s="1"/>
  <c r="BG19" i="6"/>
  <c r="BH19" i="6" s="1"/>
  <c r="BJ19" i="6"/>
  <c r="BK19" i="6" s="1"/>
  <c r="BL19" i="6"/>
  <c r="BM19" i="6" s="1"/>
  <c r="BO19" i="6"/>
  <c r="BP19" i="6" s="1"/>
  <c r="BQ19" i="6"/>
  <c r="BR19" i="6" s="1"/>
  <c r="AZ20" i="6"/>
  <c r="BA20" i="6" s="1"/>
  <c r="BB20" i="6"/>
  <c r="BC20" i="6" s="1"/>
  <c r="BE20" i="6"/>
  <c r="BF20" i="6" s="1"/>
  <c r="BG20" i="6"/>
  <c r="BH20" i="6" s="1"/>
  <c r="BJ20" i="6"/>
  <c r="BK20" i="6" s="1"/>
  <c r="BL20" i="6"/>
  <c r="BM20" i="6" s="1"/>
  <c r="BO20" i="6"/>
  <c r="BP20" i="6" s="1"/>
  <c r="BQ20" i="6"/>
  <c r="BR20" i="6" s="1"/>
  <c r="AZ21" i="6"/>
  <c r="BA21" i="6" s="1"/>
  <c r="BB21" i="6"/>
  <c r="BC21" i="6" s="1"/>
  <c r="BE21" i="6"/>
  <c r="BF21" i="6" s="1"/>
  <c r="BG21" i="6"/>
  <c r="BH21" i="6" s="1"/>
  <c r="BJ21" i="6"/>
  <c r="BK21" i="6" s="1"/>
  <c r="BL21" i="6"/>
  <c r="BM21" i="6" s="1"/>
  <c r="BO21" i="6"/>
  <c r="BP21" i="6" s="1"/>
  <c r="BQ21" i="6"/>
  <c r="BR21" i="6" s="1"/>
  <c r="AZ22" i="6"/>
  <c r="BA22" i="6" s="1"/>
  <c r="BB22" i="6"/>
  <c r="BC22" i="6" s="1"/>
  <c r="BE22" i="6"/>
  <c r="BF22" i="6" s="1"/>
  <c r="BG22" i="6"/>
  <c r="BH22" i="6" s="1"/>
  <c r="BJ22" i="6"/>
  <c r="BK22" i="6" s="1"/>
  <c r="BL22" i="6"/>
  <c r="BM22" i="6" s="1"/>
  <c r="BO22" i="6"/>
  <c r="BP22" i="6" s="1"/>
  <c r="BQ22" i="6"/>
  <c r="BR22" i="6" s="1"/>
  <c r="AZ23" i="6"/>
  <c r="BA23" i="6" s="1"/>
  <c r="BB23" i="6"/>
  <c r="BC23" i="6" s="1"/>
  <c r="BE23" i="6"/>
  <c r="BF23" i="6" s="1"/>
  <c r="BG23" i="6"/>
  <c r="BH23" i="6" s="1"/>
  <c r="BJ23" i="6"/>
  <c r="BK23" i="6" s="1"/>
  <c r="BL23" i="6"/>
  <c r="BM23" i="6" s="1"/>
  <c r="BO23" i="6"/>
  <c r="BP23" i="6" s="1"/>
  <c r="BQ23" i="6"/>
  <c r="BR23" i="6" s="1"/>
  <c r="AZ24" i="6"/>
  <c r="BA24" i="6" s="1"/>
  <c r="BB24" i="6"/>
  <c r="BC24" i="6" s="1"/>
  <c r="BE24" i="6"/>
  <c r="BF24" i="6" s="1"/>
  <c r="BG24" i="6"/>
  <c r="BH24" i="6" s="1"/>
  <c r="BJ24" i="6"/>
  <c r="BK24" i="6" s="1"/>
  <c r="BL24" i="6"/>
  <c r="BM24" i="6" s="1"/>
  <c r="BO24" i="6"/>
  <c r="BP24" i="6" s="1"/>
  <c r="BQ24" i="6"/>
  <c r="BR24" i="6" s="1"/>
  <c r="AZ25" i="6"/>
  <c r="BA25" i="6" s="1"/>
  <c r="BB25" i="6"/>
  <c r="BC25" i="6" s="1"/>
  <c r="BE25" i="6"/>
  <c r="BF25" i="6" s="1"/>
  <c r="BG25" i="6"/>
  <c r="BH25" i="6" s="1"/>
  <c r="BJ25" i="6"/>
  <c r="BK25" i="6" s="1"/>
  <c r="BL25" i="6"/>
  <c r="BM25" i="6" s="1"/>
  <c r="BO25" i="6"/>
  <c r="BP25" i="6" s="1"/>
  <c r="BQ25" i="6"/>
  <c r="BR25" i="6" s="1"/>
  <c r="AZ26" i="6"/>
  <c r="BA26" i="6" s="1"/>
  <c r="BB26" i="6"/>
  <c r="BC26" i="6" s="1"/>
  <c r="BE26" i="6"/>
  <c r="BF26" i="6" s="1"/>
  <c r="BG26" i="6"/>
  <c r="BH26" i="6" s="1"/>
  <c r="BJ26" i="6"/>
  <c r="BK26" i="6" s="1"/>
  <c r="BL26" i="6"/>
  <c r="BM26" i="6" s="1"/>
  <c r="BO26" i="6"/>
  <c r="BP26" i="6" s="1"/>
  <c r="BQ26" i="6"/>
  <c r="BR26" i="6" s="1"/>
  <c r="AZ27" i="6"/>
  <c r="BA27" i="6" s="1"/>
  <c r="BB27" i="6"/>
  <c r="BC27" i="6" s="1"/>
  <c r="BE27" i="6"/>
  <c r="BF27" i="6" s="1"/>
  <c r="BG27" i="6"/>
  <c r="BH27" i="6" s="1"/>
  <c r="BJ27" i="6"/>
  <c r="BK27" i="6" s="1"/>
  <c r="BL27" i="6"/>
  <c r="BM27" i="6" s="1"/>
  <c r="BO27" i="6"/>
  <c r="BP27" i="6" s="1"/>
  <c r="BQ27" i="6"/>
  <c r="BR27" i="6" s="1"/>
  <c r="AZ28" i="6"/>
  <c r="BA28" i="6" s="1"/>
  <c r="BB28" i="6"/>
  <c r="BC28" i="6" s="1"/>
  <c r="BE28" i="6"/>
  <c r="BF28" i="6" s="1"/>
  <c r="BG28" i="6"/>
  <c r="BH28" i="6" s="1"/>
  <c r="BJ28" i="6"/>
  <c r="BK28" i="6" s="1"/>
  <c r="BL28" i="6"/>
  <c r="BM28" i="6" s="1"/>
  <c r="BO28" i="6"/>
  <c r="BP28" i="6" s="1"/>
  <c r="BQ28" i="6"/>
  <c r="BR28" i="6" s="1"/>
  <c r="AZ29" i="6"/>
  <c r="BA29" i="6" s="1"/>
  <c r="BB29" i="6"/>
  <c r="BC29" i="6" s="1"/>
  <c r="BE29" i="6"/>
  <c r="BF29" i="6" s="1"/>
  <c r="BG29" i="6"/>
  <c r="BH29" i="6" s="1"/>
  <c r="BJ29" i="6"/>
  <c r="BK29" i="6" s="1"/>
  <c r="BL29" i="6"/>
  <c r="BM29" i="6" s="1"/>
  <c r="BO29" i="6"/>
  <c r="BP29" i="6" s="1"/>
  <c r="BQ29" i="6"/>
  <c r="BR29" i="6" s="1"/>
  <c r="AZ30" i="6"/>
  <c r="BA30" i="6" s="1"/>
  <c r="BB30" i="6"/>
  <c r="BC30" i="6" s="1"/>
  <c r="BE30" i="6"/>
  <c r="BF30" i="6" s="1"/>
  <c r="BG30" i="6"/>
  <c r="BH30" i="6" s="1"/>
  <c r="BJ30" i="6"/>
  <c r="BK30" i="6" s="1"/>
  <c r="BL30" i="6"/>
  <c r="BM30" i="6" s="1"/>
  <c r="BO30" i="6"/>
  <c r="BP30" i="6" s="1"/>
  <c r="BQ30" i="6"/>
  <c r="BR30" i="6" s="1"/>
  <c r="AZ31" i="6"/>
  <c r="BA31" i="6" s="1"/>
  <c r="BB31" i="6"/>
  <c r="BC31" i="6" s="1"/>
  <c r="BE31" i="6"/>
  <c r="BF31" i="6" s="1"/>
  <c r="BG31" i="6"/>
  <c r="BH31" i="6" s="1"/>
  <c r="BJ31" i="6"/>
  <c r="BK31" i="6" s="1"/>
  <c r="BL31" i="6"/>
  <c r="BM31" i="6" s="1"/>
  <c r="BO31" i="6"/>
  <c r="BP31" i="6" s="1"/>
  <c r="BQ31" i="6"/>
  <c r="BR31" i="6" s="1"/>
  <c r="AZ32" i="6"/>
  <c r="BA32" i="6" s="1"/>
  <c r="BB32" i="6"/>
  <c r="BC32" i="6" s="1"/>
  <c r="BE32" i="6"/>
  <c r="BF32" i="6" s="1"/>
  <c r="BG32" i="6"/>
  <c r="BH32" i="6" s="1"/>
  <c r="BJ32" i="6"/>
  <c r="BK32" i="6" s="1"/>
  <c r="BL32" i="6"/>
  <c r="BM32" i="6" s="1"/>
  <c r="BO32" i="6"/>
  <c r="BP32" i="6" s="1"/>
  <c r="BQ32" i="6"/>
  <c r="BR32" i="6" s="1"/>
  <c r="AZ33" i="6"/>
  <c r="BA33" i="6" s="1"/>
  <c r="BB33" i="6"/>
  <c r="BC33" i="6" s="1"/>
  <c r="BE33" i="6"/>
  <c r="BF33" i="6" s="1"/>
  <c r="BG33" i="6"/>
  <c r="BH33" i="6" s="1"/>
  <c r="BJ33" i="6"/>
  <c r="BK33" i="6" s="1"/>
  <c r="BL33" i="6"/>
  <c r="BM33" i="6" s="1"/>
  <c r="BO33" i="6"/>
  <c r="BP33" i="6" s="1"/>
  <c r="BQ33" i="6"/>
  <c r="BR33" i="6" s="1"/>
  <c r="AZ34" i="6"/>
  <c r="BA34" i="6" s="1"/>
  <c r="BB34" i="6"/>
  <c r="BC34" i="6" s="1"/>
  <c r="BE34" i="6"/>
  <c r="BF34" i="6" s="1"/>
  <c r="BG34" i="6"/>
  <c r="BH34" i="6" s="1"/>
  <c r="BJ34" i="6"/>
  <c r="BK34" i="6" s="1"/>
  <c r="BL34" i="6"/>
  <c r="BM34" i="6" s="1"/>
  <c r="BO34" i="6"/>
  <c r="BP34" i="6" s="1"/>
  <c r="BQ34" i="6"/>
  <c r="BR34" i="6" s="1"/>
  <c r="AZ35" i="6"/>
  <c r="BA35" i="6" s="1"/>
  <c r="BB35" i="6"/>
  <c r="BC35" i="6" s="1"/>
  <c r="BE35" i="6"/>
  <c r="BF35" i="6" s="1"/>
  <c r="BG35" i="6"/>
  <c r="BH35" i="6" s="1"/>
  <c r="BJ35" i="6"/>
  <c r="BK35" i="6" s="1"/>
  <c r="BL35" i="6"/>
  <c r="BM35" i="6" s="1"/>
  <c r="BO35" i="6"/>
  <c r="BP35" i="6" s="1"/>
  <c r="BQ35" i="6"/>
  <c r="BR35" i="6" s="1"/>
  <c r="AZ36" i="6"/>
  <c r="BA36" i="6" s="1"/>
  <c r="BB36" i="6"/>
  <c r="BC36" i="6" s="1"/>
  <c r="BE36" i="6"/>
  <c r="BF36" i="6" s="1"/>
  <c r="BG36" i="6"/>
  <c r="BH36" i="6" s="1"/>
  <c r="BJ36" i="6"/>
  <c r="BK36" i="6" s="1"/>
  <c r="BL36" i="6"/>
  <c r="BM36" i="6" s="1"/>
  <c r="BO36" i="6"/>
  <c r="BP36" i="6" s="1"/>
  <c r="BQ36" i="6"/>
  <c r="BR36" i="6" s="1"/>
  <c r="AZ37" i="6"/>
  <c r="BA37" i="6" s="1"/>
  <c r="BB37" i="6"/>
  <c r="BC37" i="6" s="1"/>
  <c r="BE37" i="6"/>
  <c r="BF37" i="6" s="1"/>
  <c r="BG37" i="6"/>
  <c r="BH37" i="6" s="1"/>
  <c r="BJ37" i="6"/>
  <c r="BK37" i="6" s="1"/>
  <c r="BL37" i="6"/>
  <c r="BM37" i="6" s="1"/>
  <c r="BO37" i="6"/>
  <c r="BP37" i="6" s="1"/>
  <c r="BQ37" i="6"/>
  <c r="BR37" i="6" s="1"/>
  <c r="AZ38" i="6"/>
  <c r="BA38" i="6" s="1"/>
  <c r="BB38" i="6"/>
  <c r="BC38" i="6" s="1"/>
  <c r="BE38" i="6"/>
  <c r="BF38" i="6" s="1"/>
  <c r="BG38" i="6"/>
  <c r="BH38" i="6" s="1"/>
  <c r="BJ38" i="6"/>
  <c r="BK38" i="6" s="1"/>
  <c r="BL38" i="6"/>
  <c r="BM38" i="6" s="1"/>
  <c r="BO38" i="6"/>
  <c r="BP38" i="6" s="1"/>
  <c r="BQ38" i="6"/>
  <c r="BR38" i="6" s="1"/>
  <c r="AZ39" i="6"/>
  <c r="BA39" i="6" s="1"/>
  <c r="BB39" i="6"/>
  <c r="BC39" i="6" s="1"/>
  <c r="BE39" i="6"/>
  <c r="BF39" i="6" s="1"/>
  <c r="BG39" i="6"/>
  <c r="BH39" i="6" s="1"/>
  <c r="BJ39" i="6"/>
  <c r="BK39" i="6" s="1"/>
  <c r="BL39" i="6"/>
  <c r="BM39" i="6" s="1"/>
  <c r="BO39" i="6"/>
  <c r="BP39" i="6" s="1"/>
  <c r="BQ39" i="6"/>
  <c r="BR39" i="6" s="1"/>
  <c r="BS31" i="6" l="1"/>
  <c r="BW31" i="6" s="1"/>
  <c r="BS30" i="6"/>
  <c r="BW30" i="6" s="1"/>
  <c r="BS29" i="6"/>
  <c r="BW29" i="6" s="1"/>
  <c r="BS28" i="6"/>
  <c r="BW28" i="6" s="1"/>
  <c r="BS27" i="6"/>
  <c r="BW27" i="6" s="1"/>
  <c r="BS26" i="6"/>
  <c r="BW26" i="6" s="1"/>
  <c r="BS25" i="6"/>
  <c r="BW25" i="6" s="1"/>
  <c r="BS24" i="6"/>
  <c r="BW24" i="6" s="1"/>
  <c r="BS23" i="6"/>
  <c r="BW23" i="6" s="1"/>
  <c r="BS22" i="6"/>
  <c r="BW22" i="6" s="1"/>
  <c r="BI21" i="6"/>
  <c r="BU21" i="6" s="1"/>
  <c r="BI20" i="6"/>
  <c r="BU20" i="6" s="1"/>
  <c r="BI19" i="6"/>
  <c r="BU19" i="6" s="1"/>
  <c r="BI18" i="6"/>
  <c r="BU18" i="6" s="1"/>
  <c r="BN32" i="6"/>
  <c r="BV32" i="6" s="1"/>
  <c r="BD32" i="6"/>
  <c r="BT32" i="6" s="1"/>
  <c r="BN31" i="6"/>
  <c r="BV31" i="6" s="1"/>
  <c r="BD31" i="6"/>
  <c r="BT31" i="6" s="1"/>
  <c r="BN30" i="6"/>
  <c r="BV30" i="6" s="1"/>
  <c r="BD30" i="6"/>
  <c r="BT30" i="6" s="1"/>
  <c r="BN29" i="6"/>
  <c r="BV29" i="6" s="1"/>
  <c r="BD29" i="6"/>
  <c r="BT29" i="6" s="1"/>
  <c r="BN28" i="6"/>
  <c r="BV28" i="6" s="1"/>
  <c r="BD28" i="6"/>
  <c r="BT28" i="6" s="1"/>
  <c r="BN27" i="6"/>
  <c r="BV27" i="6" s="1"/>
  <c r="BD27" i="6"/>
  <c r="BT27" i="6" s="1"/>
  <c r="BN26" i="6"/>
  <c r="BV26" i="6" s="1"/>
  <c r="BD26" i="6"/>
  <c r="BT26" i="6" s="1"/>
  <c r="BN25" i="6"/>
  <c r="BV25" i="6" s="1"/>
  <c r="BD25" i="6"/>
  <c r="BT25" i="6" s="1"/>
  <c r="BN24" i="6"/>
  <c r="BV24" i="6" s="1"/>
  <c r="BD24" i="6"/>
  <c r="BT24" i="6" s="1"/>
  <c r="BN23" i="6"/>
  <c r="BV23" i="6" s="1"/>
  <c r="BD23" i="6"/>
  <c r="BT23" i="6" s="1"/>
  <c r="BN22" i="6"/>
  <c r="BV22" i="6" s="1"/>
  <c r="BD22" i="6"/>
  <c r="BT22" i="6" s="1"/>
  <c r="BN21" i="6"/>
  <c r="BV21" i="6" s="1"/>
  <c r="BD21" i="6"/>
  <c r="BT21" i="6" s="1"/>
  <c r="BN20" i="6"/>
  <c r="BV20" i="6" s="1"/>
  <c r="BD20" i="6"/>
  <c r="BT20" i="6" s="1"/>
  <c r="BN19" i="6"/>
  <c r="BV19" i="6" s="1"/>
  <c r="BD19" i="6"/>
  <c r="BT19" i="6" s="1"/>
  <c r="BN18" i="6"/>
  <c r="BV18" i="6" s="1"/>
  <c r="BI32" i="6"/>
  <c r="BU32" i="6" s="1"/>
  <c r="BI31" i="6"/>
  <c r="BU31" i="6" s="1"/>
  <c r="BI30" i="6"/>
  <c r="BU30" i="6" s="1"/>
  <c r="BI29" i="6"/>
  <c r="BU29" i="6" s="1"/>
  <c r="BI28" i="6"/>
  <c r="BU28" i="6" s="1"/>
  <c r="BI27" i="6"/>
  <c r="BU27" i="6" s="1"/>
  <c r="BI26" i="6"/>
  <c r="BU26" i="6" s="1"/>
  <c r="BI25" i="6"/>
  <c r="BU25" i="6" s="1"/>
  <c r="BI24" i="6"/>
  <c r="BU24" i="6" s="1"/>
  <c r="BI23" i="6"/>
  <c r="BU23" i="6" s="1"/>
  <c r="BI22" i="6"/>
  <c r="BU22" i="6" s="1"/>
  <c r="BS21" i="6"/>
  <c r="BW21" i="6" s="1"/>
  <c r="BS20" i="6"/>
  <c r="BW20" i="6" s="1"/>
  <c r="BS19" i="6"/>
  <c r="BW19" i="6" s="1"/>
  <c r="BS18" i="6"/>
  <c r="BW18" i="6" s="1"/>
  <c r="BS10" i="6"/>
  <c r="BW10" i="6" s="1"/>
  <c r="BS12" i="6"/>
  <c r="BW12" i="6" s="1"/>
  <c r="BS11" i="6"/>
  <c r="BW11" i="6" s="1"/>
  <c r="BD18" i="6"/>
  <c r="BT18" i="6" s="1"/>
  <c r="BS8" i="6"/>
  <c r="BW8" i="6" s="1"/>
  <c r="BS7" i="6"/>
  <c r="BW7" i="6" s="1"/>
  <c r="BN33" i="6"/>
  <c r="BV33" i="6" s="1"/>
  <c r="R42" i="6"/>
  <c r="AM12" i="6" s="1"/>
  <c r="AN12" i="6" s="1"/>
  <c r="Q10" i="4" s="1"/>
  <c r="BD36" i="6"/>
  <c r="BT36" i="6" s="1"/>
  <c r="BN35" i="6"/>
  <c r="BV35" i="6" s="1"/>
  <c r="BD35" i="6"/>
  <c r="BT35" i="6" s="1"/>
  <c r="BN34" i="6"/>
  <c r="BV34" i="6" s="1"/>
  <c r="BS36" i="6"/>
  <c r="BW36" i="6" s="1"/>
  <c r="BS39" i="6"/>
  <c r="BW39" i="6" s="1"/>
  <c r="BI39" i="6"/>
  <c r="BU39" i="6" s="1"/>
  <c r="BS38" i="6"/>
  <c r="BW38" i="6" s="1"/>
  <c r="BI38" i="6"/>
  <c r="BU38" i="6" s="1"/>
  <c r="BS37" i="6"/>
  <c r="BW37" i="6" s="1"/>
  <c r="BI37" i="6"/>
  <c r="BU37" i="6" s="1"/>
  <c r="BN39" i="6"/>
  <c r="BV39" i="6" s="1"/>
  <c r="BD39" i="6"/>
  <c r="BT39" i="6" s="1"/>
  <c r="BN38" i="6"/>
  <c r="BV38" i="6" s="1"/>
  <c r="BD38" i="6"/>
  <c r="BT38" i="6" s="1"/>
  <c r="BN37" i="6"/>
  <c r="BV37" i="6" s="1"/>
  <c r="BN36" i="6"/>
  <c r="BV36" i="6" s="1"/>
  <c r="BI36" i="6"/>
  <c r="BU36" i="6" s="1"/>
  <c r="BS35" i="6"/>
  <c r="BW35" i="6" s="1"/>
  <c r="BI35" i="6"/>
  <c r="BU35" i="6" s="1"/>
  <c r="BD34" i="6"/>
  <c r="BT34" i="6" s="1"/>
  <c r="BD33" i="6"/>
  <c r="BT33" i="6" s="1"/>
  <c r="BI17" i="6"/>
  <c r="BU17" i="6" s="1"/>
  <c r="BS16" i="6"/>
  <c r="BW16" i="6" s="1"/>
  <c r="BI16" i="6"/>
  <c r="BU16" i="6" s="1"/>
  <c r="BS14" i="6"/>
  <c r="BW14" i="6" s="1"/>
  <c r="BI14" i="6"/>
  <c r="BU14" i="6" s="1"/>
  <c r="BS13" i="6"/>
  <c r="BW13" i="6" s="1"/>
  <c r="BI10" i="6"/>
  <c r="BU10" i="6" s="1"/>
  <c r="BS9" i="6"/>
  <c r="BW9" i="6" s="1"/>
  <c r="BI13" i="6"/>
  <c r="BU13" i="6" s="1"/>
  <c r="BI12" i="6"/>
  <c r="BU12" i="6" s="1"/>
  <c r="BI11" i="6"/>
  <c r="BU11" i="6" s="1"/>
  <c r="BI8" i="6"/>
  <c r="BU8" i="6" s="1"/>
  <c r="BI7" i="6"/>
  <c r="BU7" i="6" s="1"/>
  <c r="BS17" i="6"/>
  <c r="BW17" i="6" s="1"/>
  <c r="BS15" i="6"/>
  <c r="BW15" i="6" s="1"/>
  <c r="BI15" i="6"/>
  <c r="BU15" i="6" s="1"/>
  <c r="BI9" i="6"/>
  <c r="BU9" i="6" s="1"/>
  <c r="BD37" i="6"/>
  <c r="BT37" i="6" s="1"/>
  <c r="BS34" i="6"/>
  <c r="BW34" i="6" s="1"/>
  <c r="BS33" i="6"/>
  <c r="BW33" i="6" s="1"/>
  <c r="BS32" i="6"/>
  <c r="BW32" i="6" s="1"/>
  <c r="BI34" i="6"/>
  <c r="BU34" i="6" s="1"/>
  <c r="BI33" i="6"/>
  <c r="BU33" i="6" s="1"/>
  <c r="BD17" i="6"/>
  <c r="BT17" i="6" s="1"/>
  <c r="BD16" i="6"/>
  <c r="BT16" i="6" s="1"/>
  <c r="BD15" i="6"/>
  <c r="BT15" i="6" s="1"/>
  <c r="BD14" i="6"/>
  <c r="BT14" i="6" s="1"/>
  <c r="BD13" i="6"/>
  <c r="BT13" i="6" s="1"/>
  <c r="BD12" i="6"/>
  <c r="BT12" i="6" s="1"/>
  <c r="BD11" i="6"/>
  <c r="BT11" i="6" s="1"/>
  <c r="BD10" i="6"/>
  <c r="BT10" i="6" s="1"/>
  <c r="BD9" i="6"/>
  <c r="BT9" i="6" s="1"/>
  <c r="BD8" i="6"/>
  <c r="BT8" i="6" s="1"/>
  <c r="BD7" i="6"/>
  <c r="BT7" i="6" s="1"/>
  <c r="BN17" i="6"/>
  <c r="BV17" i="6" s="1"/>
  <c r="BN16" i="6"/>
  <c r="BV16" i="6" s="1"/>
  <c r="BN15" i="6"/>
  <c r="BV15" i="6" s="1"/>
  <c r="BN14" i="6"/>
  <c r="BV14" i="6" s="1"/>
  <c r="BN13" i="6"/>
  <c r="BV13" i="6" s="1"/>
  <c r="BN12" i="6"/>
  <c r="BV12" i="6" s="1"/>
  <c r="BN11" i="6"/>
  <c r="BV11" i="6" s="1"/>
  <c r="BN10" i="6"/>
  <c r="BV10" i="6" s="1"/>
  <c r="BN9" i="6"/>
  <c r="BV9" i="6" s="1"/>
  <c r="BN8" i="6"/>
  <c r="BV8" i="6" s="1"/>
  <c r="BN7" i="6"/>
  <c r="BV7" i="6" s="1"/>
  <c r="U12" i="6" l="1"/>
  <c r="T12" i="4" l="1"/>
  <c r="Z12" i="6"/>
  <c r="AD55" i="6"/>
  <c r="X55" i="6"/>
  <c r="AD54" i="6"/>
  <c r="X54" i="6"/>
  <c r="AD53" i="6"/>
  <c r="X53" i="6"/>
  <c r="AD52" i="6"/>
  <c r="X52" i="6"/>
  <c r="AD51" i="6"/>
  <c r="X51" i="6"/>
  <c r="AD50" i="6"/>
  <c r="X50" i="6"/>
  <c r="AD49" i="6"/>
  <c r="X49" i="6"/>
  <c r="AD48" i="6"/>
  <c r="X48" i="6"/>
  <c r="AD47" i="6"/>
  <c r="X47" i="6"/>
  <c r="AD46" i="6"/>
  <c r="X46" i="6"/>
  <c r="AD45" i="6"/>
  <c r="X45" i="6"/>
  <c r="AD44" i="6"/>
  <c r="X44" i="6"/>
  <c r="T41" i="6"/>
  <c r="Y41" i="6" s="1"/>
  <c r="N41" i="6"/>
  <c r="P41" i="6" s="1"/>
  <c r="K41" i="6"/>
  <c r="L41" i="6" s="1"/>
  <c r="H41" i="6"/>
  <c r="J41" i="6" s="1"/>
  <c r="E41" i="6"/>
  <c r="F41" i="6" s="1"/>
  <c r="T40" i="6"/>
  <c r="Y40" i="6" s="1"/>
  <c r="N40" i="6"/>
  <c r="O40" i="6" s="1"/>
  <c r="K40" i="6"/>
  <c r="M40" i="6" s="1"/>
  <c r="H40" i="6"/>
  <c r="I40" i="6" s="1"/>
  <c r="E40" i="6"/>
  <c r="G40" i="6" s="1"/>
  <c r="T39" i="6"/>
  <c r="Y39" i="6" s="1"/>
  <c r="N39" i="6"/>
  <c r="P39" i="6" s="1"/>
  <c r="K39" i="6"/>
  <c r="L39" i="6" s="1"/>
  <c r="H39" i="6"/>
  <c r="J39" i="6" s="1"/>
  <c r="E39" i="6"/>
  <c r="F39" i="6" s="1"/>
  <c r="T38" i="6"/>
  <c r="Y38" i="6" s="1"/>
  <c r="N38" i="6"/>
  <c r="O38" i="6" s="1"/>
  <c r="K38" i="6"/>
  <c r="M38" i="6" s="1"/>
  <c r="H38" i="6"/>
  <c r="I38" i="6" s="1"/>
  <c r="E38" i="6"/>
  <c r="G38" i="6" s="1"/>
  <c r="T37" i="6"/>
  <c r="Y37" i="6" s="1"/>
  <c r="N37" i="6"/>
  <c r="P37" i="6" s="1"/>
  <c r="K37" i="6"/>
  <c r="L37" i="6" s="1"/>
  <c r="H37" i="6"/>
  <c r="J37" i="6" s="1"/>
  <c r="E37" i="6"/>
  <c r="F37" i="6" s="1"/>
  <c r="T36" i="6"/>
  <c r="Y36" i="6" s="1"/>
  <c r="N36" i="6"/>
  <c r="P36" i="6" s="1"/>
  <c r="K36" i="6"/>
  <c r="AG36" i="6" s="1"/>
  <c r="H36" i="6"/>
  <c r="J36" i="6" s="1"/>
  <c r="E36" i="6"/>
  <c r="F36" i="6" s="1"/>
  <c r="W35" i="6"/>
  <c r="V35" i="6"/>
  <c r="U35" i="6"/>
  <c r="T35" i="6"/>
  <c r="N35" i="6"/>
  <c r="O35" i="6" s="1"/>
  <c r="K35" i="6"/>
  <c r="M35" i="6" s="1"/>
  <c r="H35" i="6"/>
  <c r="I35" i="6" s="1"/>
  <c r="E35" i="6"/>
  <c r="G35" i="6" s="1"/>
  <c r="W34" i="6"/>
  <c r="V34" i="6"/>
  <c r="U34" i="6"/>
  <c r="T34" i="6"/>
  <c r="N34" i="6"/>
  <c r="P34" i="6" s="1"/>
  <c r="K34" i="6"/>
  <c r="L34" i="6" s="1"/>
  <c r="H34" i="6"/>
  <c r="J34" i="6" s="1"/>
  <c r="E34" i="6"/>
  <c r="F34" i="6" s="1"/>
  <c r="W33" i="6"/>
  <c r="V33" i="6"/>
  <c r="U33" i="6"/>
  <c r="T33" i="6"/>
  <c r="N33" i="6"/>
  <c r="O33" i="6" s="1"/>
  <c r="K33" i="6"/>
  <c r="M33" i="6" s="1"/>
  <c r="H33" i="6"/>
  <c r="I33" i="6" s="1"/>
  <c r="E33" i="6"/>
  <c r="G33" i="6" s="1"/>
  <c r="W32" i="6"/>
  <c r="V32" i="6"/>
  <c r="U32" i="6"/>
  <c r="T32" i="6"/>
  <c r="N32" i="6"/>
  <c r="P32" i="6" s="1"/>
  <c r="K32" i="6"/>
  <c r="H32" i="6"/>
  <c r="J32" i="6" s="1"/>
  <c r="E32" i="6"/>
  <c r="G32" i="6" s="1"/>
  <c r="W31" i="6"/>
  <c r="V31" i="6"/>
  <c r="U31" i="6"/>
  <c r="T31" i="6"/>
  <c r="N31" i="6"/>
  <c r="P31" i="6" s="1"/>
  <c r="K31" i="6"/>
  <c r="L31" i="6" s="1"/>
  <c r="H31" i="6"/>
  <c r="J31" i="6" s="1"/>
  <c r="E31" i="6"/>
  <c r="F31" i="6" s="1"/>
  <c r="W30" i="6"/>
  <c r="V30" i="6"/>
  <c r="U30" i="6"/>
  <c r="T30" i="6"/>
  <c r="N30" i="6"/>
  <c r="K30" i="6"/>
  <c r="M30" i="6" s="1"/>
  <c r="H30" i="6"/>
  <c r="J30" i="6" s="1"/>
  <c r="E30" i="6"/>
  <c r="G30" i="6" s="1"/>
  <c r="W29" i="6"/>
  <c r="V29" i="6"/>
  <c r="U29" i="6"/>
  <c r="T29" i="6"/>
  <c r="N29" i="6"/>
  <c r="P29" i="6" s="1"/>
  <c r="K29" i="6"/>
  <c r="M29" i="6" s="1"/>
  <c r="H29" i="6"/>
  <c r="J29" i="6" s="1"/>
  <c r="E29" i="6"/>
  <c r="G29" i="6" s="1"/>
  <c r="W28" i="6"/>
  <c r="V28" i="6"/>
  <c r="U28" i="6"/>
  <c r="T28" i="6"/>
  <c r="N28" i="6"/>
  <c r="P28" i="6" s="1"/>
  <c r="K28" i="6"/>
  <c r="L28" i="6" s="1"/>
  <c r="H28" i="6"/>
  <c r="J28" i="6" s="1"/>
  <c r="E28" i="6"/>
  <c r="F28" i="6" s="1"/>
  <c r="W27" i="6"/>
  <c r="V27" i="6"/>
  <c r="U27" i="6"/>
  <c r="T27" i="6"/>
  <c r="N27" i="6"/>
  <c r="O27" i="6" s="1"/>
  <c r="K27" i="6"/>
  <c r="M27" i="6" s="1"/>
  <c r="H27" i="6"/>
  <c r="I27" i="6" s="1"/>
  <c r="E27" i="6"/>
  <c r="G27" i="6" s="1"/>
  <c r="W26" i="6"/>
  <c r="V26" i="6"/>
  <c r="U26" i="6"/>
  <c r="T26" i="6"/>
  <c r="N26" i="6"/>
  <c r="P26" i="6" s="1"/>
  <c r="K26" i="6"/>
  <c r="L26" i="6" s="1"/>
  <c r="H26" i="6"/>
  <c r="J26" i="6" s="1"/>
  <c r="E26" i="6"/>
  <c r="F26" i="6" s="1"/>
  <c r="W25" i="6"/>
  <c r="V25" i="6"/>
  <c r="U25" i="6"/>
  <c r="T25" i="6"/>
  <c r="N25" i="6"/>
  <c r="O25" i="6" s="1"/>
  <c r="K25" i="6"/>
  <c r="M25" i="6" s="1"/>
  <c r="H25" i="6"/>
  <c r="I25" i="6" s="1"/>
  <c r="E25" i="6"/>
  <c r="G25" i="6" s="1"/>
  <c r="W24" i="6"/>
  <c r="V24" i="6"/>
  <c r="U24" i="6"/>
  <c r="T24" i="6"/>
  <c r="N24" i="6"/>
  <c r="P24" i="6" s="1"/>
  <c r="K24" i="6"/>
  <c r="L24" i="6" s="1"/>
  <c r="H24" i="6"/>
  <c r="J24" i="6" s="1"/>
  <c r="E24" i="6"/>
  <c r="F24" i="6" s="1"/>
  <c r="W23" i="6"/>
  <c r="V23" i="6"/>
  <c r="U23" i="6"/>
  <c r="T23" i="6"/>
  <c r="N23" i="6"/>
  <c r="O23" i="6" s="1"/>
  <c r="K23" i="6"/>
  <c r="M23" i="6" s="1"/>
  <c r="H23" i="6"/>
  <c r="I23" i="6" s="1"/>
  <c r="E23" i="6"/>
  <c r="G23" i="6" s="1"/>
  <c r="AV22" i="6"/>
  <c r="W22" i="6"/>
  <c r="V22" i="6"/>
  <c r="U22" i="6"/>
  <c r="T22" i="6"/>
  <c r="N22" i="6"/>
  <c r="O22" i="6" s="1"/>
  <c r="K22" i="6"/>
  <c r="M22" i="6" s="1"/>
  <c r="H22" i="6"/>
  <c r="I22" i="6" s="1"/>
  <c r="E22" i="6"/>
  <c r="G22" i="6" s="1"/>
  <c r="W21" i="6"/>
  <c r="V21" i="6"/>
  <c r="U21" i="6"/>
  <c r="T21" i="6"/>
  <c r="N21" i="6"/>
  <c r="P21" i="6" s="1"/>
  <c r="K21" i="6"/>
  <c r="L21" i="6" s="1"/>
  <c r="H21" i="6"/>
  <c r="J21" i="6" s="1"/>
  <c r="E21" i="6"/>
  <c r="F21" i="6" s="1"/>
  <c r="AV20" i="6"/>
  <c r="AN21" i="6"/>
  <c r="W20" i="6"/>
  <c r="V20" i="6"/>
  <c r="U20" i="6"/>
  <c r="T20" i="6"/>
  <c r="N20" i="6"/>
  <c r="O20" i="6" s="1"/>
  <c r="K20" i="6"/>
  <c r="M20" i="6" s="1"/>
  <c r="H20" i="6"/>
  <c r="I20" i="6" s="1"/>
  <c r="E20" i="6"/>
  <c r="G20" i="6" s="1"/>
  <c r="W19" i="6"/>
  <c r="V19" i="6"/>
  <c r="U19" i="6"/>
  <c r="T19" i="6"/>
  <c r="N19" i="6"/>
  <c r="P19" i="6" s="1"/>
  <c r="K19" i="6"/>
  <c r="L19" i="6" s="1"/>
  <c r="H19" i="6"/>
  <c r="J19" i="6" s="1"/>
  <c r="E19" i="6"/>
  <c r="F19" i="6" s="1"/>
  <c r="AV18" i="6"/>
  <c r="W18" i="6"/>
  <c r="V18" i="6"/>
  <c r="U18" i="6"/>
  <c r="T18" i="6"/>
  <c r="N18" i="6"/>
  <c r="O18" i="6" s="1"/>
  <c r="K18" i="6"/>
  <c r="M18" i="6" s="1"/>
  <c r="H18" i="6"/>
  <c r="I18" i="6" s="1"/>
  <c r="E18" i="6"/>
  <c r="G18" i="6" s="1"/>
  <c r="W17" i="6"/>
  <c r="V17" i="6"/>
  <c r="U17" i="6"/>
  <c r="T17" i="6"/>
  <c r="N17" i="6"/>
  <c r="P17" i="6" s="1"/>
  <c r="K17" i="6"/>
  <c r="L17" i="6" s="1"/>
  <c r="H17" i="6"/>
  <c r="J17" i="6" s="1"/>
  <c r="E17" i="6"/>
  <c r="F17" i="6" s="1"/>
  <c r="W16" i="6"/>
  <c r="V16" i="6"/>
  <c r="U16" i="6"/>
  <c r="T16" i="6"/>
  <c r="N16" i="6"/>
  <c r="P16" i="6" s="1"/>
  <c r="K16" i="6"/>
  <c r="L16" i="6" s="1"/>
  <c r="H16" i="6"/>
  <c r="J16" i="6" s="1"/>
  <c r="E16" i="6"/>
  <c r="F16" i="6" s="1"/>
  <c r="AV16" i="6"/>
  <c r="W15" i="6"/>
  <c r="V15" i="6"/>
  <c r="U15" i="6"/>
  <c r="T15" i="6"/>
  <c r="Y15" i="6" s="1"/>
  <c r="N15" i="6"/>
  <c r="P15" i="6" s="1"/>
  <c r="K15" i="6"/>
  <c r="M15" i="6" s="1"/>
  <c r="H15" i="6"/>
  <c r="J15" i="6" s="1"/>
  <c r="E15" i="6"/>
  <c r="G15" i="6" s="1"/>
  <c r="W14" i="6"/>
  <c r="V14" i="6"/>
  <c r="U14" i="6"/>
  <c r="T14" i="6"/>
  <c r="Y14" i="6" s="1"/>
  <c r="Y55" i="6" s="1"/>
  <c r="N14" i="6"/>
  <c r="P14" i="6" s="1"/>
  <c r="K14" i="6"/>
  <c r="M14" i="6" s="1"/>
  <c r="H14" i="6"/>
  <c r="J14" i="6" s="1"/>
  <c r="E14" i="6"/>
  <c r="G14" i="6" s="1"/>
  <c r="W13" i="6"/>
  <c r="V13" i="6"/>
  <c r="U13" i="6"/>
  <c r="T13" i="6"/>
  <c r="Y13" i="6" s="1"/>
  <c r="Y54" i="6" s="1"/>
  <c r="N13" i="6"/>
  <c r="P13" i="6" s="1"/>
  <c r="K13" i="6"/>
  <c r="M13" i="6" s="1"/>
  <c r="H13" i="6"/>
  <c r="J13" i="6" s="1"/>
  <c r="E13" i="6"/>
  <c r="G13" i="6" s="1"/>
  <c r="W12" i="6"/>
  <c r="AB12" i="6" s="1"/>
  <c r="V12" i="6"/>
  <c r="T12" i="6"/>
  <c r="Y12" i="6" s="1"/>
  <c r="Y53" i="6" s="1"/>
  <c r="N12" i="6"/>
  <c r="P12" i="6" s="1"/>
  <c r="K12" i="6"/>
  <c r="M12" i="6" s="1"/>
  <c r="H12" i="6"/>
  <c r="J12" i="6" s="1"/>
  <c r="E12" i="6"/>
  <c r="G12" i="6" s="1"/>
  <c r="W11" i="6"/>
  <c r="AB11" i="6" s="1"/>
  <c r="V11" i="6"/>
  <c r="AA11" i="6" s="1"/>
  <c r="U11" i="6"/>
  <c r="Z11" i="6" s="1"/>
  <c r="T11" i="6"/>
  <c r="Y11" i="6" s="1"/>
  <c r="Y52" i="6" s="1"/>
  <c r="N11" i="6"/>
  <c r="P11" i="6" s="1"/>
  <c r="K11" i="6"/>
  <c r="M11" i="6" s="1"/>
  <c r="H11" i="6"/>
  <c r="J11" i="6" s="1"/>
  <c r="E11" i="6"/>
  <c r="G11" i="6" s="1"/>
  <c r="W10" i="6"/>
  <c r="AB10" i="6" s="1"/>
  <c r="V10" i="6"/>
  <c r="AA10" i="6" s="1"/>
  <c r="U10" i="6"/>
  <c r="Z10" i="6" s="1"/>
  <c r="T10" i="6"/>
  <c r="Y10" i="6" s="1"/>
  <c r="Y51" i="6" s="1"/>
  <c r="N10" i="6"/>
  <c r="P10" i="6" s="1"/>
  <c r="K10" i="6"/>
  <c r="M10" i="6" s="1"/>
  <c r="H10" i="6"/>
  <c r="J10" i="6" s="1"/>
  <c r="E10" i="6"/>
  <c r="G10" i="6" s="1"/>
  <c r="W9" i="6"/>
  <c r="AB9" i="6" s="1"/>
  <c r="V9" i="6"/>
  <c r="AA9" i="6" s="1"/>
  <c r="U9" i="6"/>
  <c r="Z9" i="6" s="1"/>
  <c r="T9" i="6"/>
  <c r="Y9" i="6" s="1"/>
  <c r="Y50" i="6" s="1"/>
  <c r="N9" i="6"/>
  <c r="P9" i="6" s="1"/>
  <c r="K9" i="6"/>
  <c r="M9" i="6" s="1"/>
  <c r="H9" i="6"/>
  <c r="J9" i="6" s="1"/>
  <c r="E9" i="6"/>
  <c r="G9" i="6" s="1"/>
  <c r="W8" i="6"/>
  <c r="AB8" i="6" s="1"/>
  <c r="V8" i="6"/>
  <c r="AA8" i="6" s="1"/>
  <c r="U8" i="6"/>
  <c r="Z8" i="6" s="1"/>
  <c r="T8" i="6"/>
  <c r="Y8" i="6" s="1"/>
  <c r="Y49" i="6" s="1"/>
  <c r="N8" i="6"/>
  <c r="P8" i="6" s="1"/>
  <c r="K8" i="6"/>
  <c r="M8" i="6" s="1"/>
  <c r="H8" i="6"/>
  <c r="J8" i="6" s="1"/>
  <c r="E8" i="6"/>
  <c r="G8" i="6" s="1"/>
  <c r="AN7" i="6"/>
  <c r="W7" i="6"/>
  <c r="AB7" i="6" s="1"/>
  <c r="V7" i="6"/>
  <c r="AA7" i="6" s="1"/>
  <c r="U7" i="6"/>
  <c r="Z7" i="6" s="1"/>
  <c r="T7" i="6"/>
  <c r="Y7" i="6" s="1"/>
  <c r="Y48" i="6" s="1"/>
  <c r="N7" i="6"/>
  <c r="P7" i="6" s="1"/>
  <c r="K7" i="6"/>
  <c r="M7" i="6" s="1"/>
  <c r="H7" i="6"/>
  <c r="J7" i="6" s="1"/>
  <c r="E7" i="6"/>
  <c r="G7" i="6" s="1"/>
  <c r="W6" i="6"/>
  <c r="AB6" i="6" s="1"/>
  <c r="V6" i="6"/>
  <c r="AA6" i="6" s="1"/>
  <c r="U6" i="6"/>
  <c r="Z6" i="6" s="1"/>
  <c r="T6" i="6"/>
  <c r="Y6" i="6" s="1"/>
  <c r="Y47" i="6" s="1"/>
  <c r="N6" i="6"/>
  <c r="P6" i="6" s="1"/>
  <c r="K6" i="6"/>
  <c r="M6" i="6" s="1"/>
  <c r="H6" i="6"/>
  <c r="J6" i="6" s="1"/>
  <c r="E6" i="6"/>
  <c r="G6" i="6" s="1"/>
  <c r="W5" i="6"/>
  <c r="AB5" i="6" s="1"/>
  <c r="V5" i="6"/>
  <c r="AA5" i="6" s="1"/>
  <c r="U5" i="6"/>
  <c r="Z5" i="6" s="1"/>
  <c r="T5" i="6"/>
  <c r="Y5" i="6" s="1"/>
  <c r="Y46" i="6" s="1"/>
  <c r="N5" i="6"/>
  <c r="P5" i="6" s="1"/>
  <c r="K5" i="6"/>
  <c r="M5" i="6" s="1"/>
  <c r="H5" i="6"/>
  <c r="J5" i="6" s="1"/>
  <c r="E5" i="6"/>
  <c r="G5" i="6" s="1"/>
  <c r="W4" i="6"/>
  <c r="AB4" i="6" s="1"/>
  <c r="V4" i="6"/>
  <c r="AA4" i="6" s="1"/>
  <c r="U4" i="6"/>
  <c r="Z4" i="6" s="1"/>
  <c r="T4" i="6"/>
  <c r="Y4" i="6" s="1"/>
  <c r="Y45" i="6" s="1"/>
  <c r="N4" i="6"/>
  <c r="P4" i="6" s="1"/>
  <c r="K4" i="6"/>
  <c r="M4" i="6" s="1"/>
  <c r="H4" i="6"/>
  <c r="J4" i="6" s="1"/>
  <c r="E4" i="6"/>
  <c r="G4" i="6" s="1"/>
  <c r="V3" i="6"/>
  <c r="AA3" i="6" s="1"/>
  <c r="U3" i="6"/>
  <c r="Z3" i="6" s="1"/>
  <c r="T3" i="6"/>
  <c r="Y3" i="6" s="1"/>
  <c r="N3" i="6"/>
  <c r="K3" i="6"/>
  <c r="H3" i="6"/>
  <c r="E3" i="6"/>
  <c r="G3" i="6" l="1"/>
  <c r="T13" i="4"/>
  <c r="Z13" i="6"/>
  <c r="V13" i="4"/>
  <c r="AB13" i="6"/>
  <c r="U14" i="4"/>
  <c r="AA14" i="6"/>
  <c r="U15" i="4"/>
  <c r="AA15" i="6"/>
  <c r="T16" i="4"/>
  <c r="Z16" i="6"/>
  <c r="V16" i="4"/>
  <c r="AB16" i="6"/>
  <c r="T17" i="4"/>
  <c r="Z17" i="6"/>
  <c r="V17" i="4"/>
  <c r="AB17" i="6"/>
  <c r="T18" i="4"/>
  <c r="Z18" i="6"/>
  <c r="V18" i="4"/>
  <c r="AB18" i="6"/>
  <c r="S19" i="4"/>
  <c r="Y19" i="6"/>
  <c r="U19" i="4"/>
  <c r="AA19" i="6"/>
  <c r="S20" i="4"/>
  <c r="Y20" i="6"/>
  <c r="U20" i="4"/>
  <c r="AA20" i="6"/>
  <c r="S21" i="4"/>
  <c r="Y21" i="6"/>
  <c r="U21" i="4"/>
  <c r="AA21" i="6"/>
  <c r="S22" i="4"/>
  <c r="Y22" i="6"/>
  <c r="U22" i="4"/>
  <c r="AA22" i="6"/>
  <c r="T23" i="4"/>
  <c r="Z23" i="6"/>
  <c r="V23" i="4"/>
  <c r="AB23" i="6"/>
  <c r="T24" i="4"/>
  <c r="Z24" i="6"/>
  <c r="V24" i="4"/>
  <c r="AB24" i="6"/>
  <c r="T25" i="4"/>
  <c r="Z25" i="6"/>
  <c r="V25" i="4"/>
  <c r="AB25" i="6"/>
  <c r="T26" i="4"/>
  <c r="Z26" i="6"/>
  <c r="V26" i="4"/>
  <c r="AB26" i="6"/>
  <c r="T27" i="4"/>
  <c r="Z27" i="6"/>
  <c r="V27" i="4"/>
  <c r="AB27" i="6"/>
  <c r="T28" i="4"/>
  <c r="Z28" i="6"/>
  <c r="V28" i="4"/>
  <c r="AB28" i="6"/>
  <c r="T29" i="4"/>
  <c r="Z29" i="6"/>
  <c r="V29" i="4"/>
  <c r="AB29" i="6"/>
  <c r="T30" i="4"/>
  <c r="Z30" i="6"/>
  <c r="V30" i="4"/>
  <c r="AB30" i="6"/>
  <c r="T31" i="4"/>
  <c r="Z31" i="6"/>
  <c r="V31" i="4"/>
  <c r="AB31" i="6"/>
  <c r="T32" i="4"/>
  <c r="Z32" i="6"/>
  <c r="V32" i="4"/>
  <c r="AB32" i="6"/>
  <c r="T33" i="4"/>
  <c r="Z33" i="6"/>
  <c r="V33" i="4"/>
  <c r="AB33" i="6"/>
  <c r="T34" i="4"/>
  <c r="Z34" i="6"/>
  <c r="V34" i="4"/>
  <c r="AB34" i="6"/>
  <c r="T35" i="4"/>
  <c r="Z35" i="6"/>
  <c r="V35" i="4"/>
  <c r="AB35" i="6"/>
  <c r="Y43" i="6"/>
  <c r="AM13" i="6" s="1"/>
  <c r="AN13" i="6" s="1"/>
  <c r="Q12" i="4" s="1"/>
  <c r="Y44" i="6"/>
  <c r="U12" i="4"/>
  <c r="AA12" i="6"/>
  <c r="U13" i="4"/>
  <c r="AA13" i="6"/>
  <c r="T14" i="4"/>
  <c r="Z14" i="6"/>
  <c r="V14" i="4"/>
  <c r="AB14" i="6"/>
  <c r="T15" i="4"/>
  <c r="Z15" i="6"/>
  <c r="V15" i="4"/>
  <c r="AB15" i="6"/>
  <c r="S16" i="4"/>
  <c r="Y16" i="6"/>
  <c r="U16" i="4"/>
  <c r="AA16" i="6"/>
  <c r="S17" i="4"/>
  <c r="Y17" i="6"/>
  <c r="U17" i="4"/>
  <c r="AA17" i="6"/>
  <c r="S18" i="4"/>
  <c r="Y18" i="6"/>
  <c r="U18" i="4"/>
  <c r="AA18" i="6"/>
  <c r="T19" i="4"/>
  <c r="Z19" i="6"/>
  <c r="V19" i="4"/>
  <c r="AB19" i="6"/>
  <c r="T20" i="4"/>
  <c r="Z20" i="6"/>
  <c r="V20" i="4"/>
  <c r="AB20" i="6"/>
  <c r="T21" i="4"/>
  <c r="Z21" i="6"/>
  <c r="V21" i="4"/>
  <c r="AB21" i="6"/>
  <c r="T22" i="4"/>
  <c r="Z22" i="6"/>
  <c r="V22" i="4"/>
  <c r="AB22" i="6"/>
  <c r="S23" i="4"/>
  <c r="Y23" i="6"/>
  <c r="U23" i="4"/>
  <c r="AA23" i="6"/>
  <c r="S24" i="4"/>
  <c r="Y24" i="6"/>
  <c r="U24" i="4"/>
  <c r="AA24" i="6"/>
  <c r="S25" i="4"/>
  <c r="Y25" i="6"/>
  <c r="U25" i="4"/>
  <c r="AA25" i="6"/>
  <c r="S26" i="4"/>
  <c r="Y26" i="6"/>
  <c r="U26" i="4"/>
  <c r="AA26" i="6"/>
  <c r="S27" i="4"/>
  <c r="Y27" i="6"/>
  <c r="U27" i="4"/>
  <c r="AA27" i="6"/>
  <c r="S28" i="4"/>
  <c r="Y28" i="6"/>
  <c r="U28" i="4"/>
  <c r="AA28" i="6"/>
  <c r="S29" i="4"/>
  <c r="Y29" i="6"/>
  <c r="U29" i="4"/>
  <c r="AA29" i="6"/>
  <c r="S30" i="4"/>
  <c r="Y30" i="6"/>
  <c r="U30" i="4"/>
  <c r="AA30" i="6"/>
  <c r="S31" i="4"/>
  <c r="Y31" i="6"/>
  <c r="U31" i="4"/>
  <c r="AA31" i="6"/>
  <c r="S32" i="4"/>
  <c r="Y32" i="6"/>
  <c r="U32" i="4"/>
  <c r="AA32" i="6"/>
  <c r="S33" i="4"/>
  <c r="Y33" i="6"/>
  <c r="U33" i="4"/>
  <c r="AA33" i="6"/>
  <c r="S34" i="4"/>
  <c r="Y34" i="6"/>
  <c r="U34" i="4"/>
  <c r="AA34" i="6"/>
  <c r="S35" i="4"/>
  <c r="Y35" i="6"/>
  <c r="U35" i="4"/>
  <c r="AA35" i="6"/>
  <c r="AH3" i="6"/>
  <c r="V3" i="4" s="1"/>
  <c r="O3" i="6"/>
  <c r="AV29" i="6"/>
  <c r="AV31" i="6" s="1"/>
  <c r="AN5" i="6" s="1"/>
  <c r="Q3" i="4" s="1"/>
  <c r="AM25" i="6"/>
  <c r="F3" i="6"/>
  <c r="AM20" i="6"/>
  <c r="AN20" i="6" s="1"/>
  <c r="Q19" i="4" s="1"/>
  <c r="P3" i="6"/>
  <c r="I21" i="6"/>
  <c r="L22" i="6"/>
  <c r="I12" i="6"/>
  <c r="L11" i="6"/>
  <c r="L3" i="6"/>
  <c r="S15" i="4"/>
  <c r="I37" i="6"/>
  <c r="I16" i="6"/>
  <c r="AF12" i="6"/>
  <c r="I8" i="6"/>
  <c r="O13" i="6"/>
  <c r="I14" i="6"/>
  <c r="L15" i="6"/>
  <c r="I19" i="6"/>
  <c r="L20" i="6"/>
  <c r="I31" i="6"/>
  <c r="O29" i="6"/>
  <c r="F38" i="6"/>
  <c r="O7" i="6"/>
  <c r="I4" i="6"/>
  <c r="I10" i="6"/>
  <c r="F6" i="6"/>
  <c r="L5" i="6"/>
  <c r="L9" i="6"/>
  <c r="AG3" i="6"/>
  <c r="U3" i="4" s="1"/>
  <c r="T46" i="6"/>
  <c r="L6" i="6"/>
  <c r="T47" i="6"/>
  <c r="AG6" i="6"/>
  <c r="U6" i="4" s="1"/>
  <c r="I7" i="6"/>
  <c r="T48" i="6"/>
  <c r="O8" i="6"/>
  <c r="AF8" i="6"/>
  <c r="T8" i="4" s="1"/>
  <c r="AH8" i="6"/>
  <c r="V8" i="4" s="1"/>
  <c r="F9" i="6"/>
  <c r="AF9" i="6"/>
  <c r="T9" i="4" s="1"/>
  <c r="AH9" i="6"/>
  <c r="V9" i="4" s="1"/>
  <c r="O10" i="6"/>
  <c r="AF10" i="6"/>
  <c r="T10" i="4" s="1"/>
  <c r="AH10" i="6"/>
  <c r="V10" i="4" s="1"/>
  <c r="F11" i="6"/>
  <c r="AF11" i="6"/>
  <c r="T11" i="4" s="1"/>
  <c r="AH11" i="6"/>
  <c r="V11" i="4" s="1"/>
  <c r="O12" i="6"/>
  <c r="I13" i="6"/>
  <c r="T54" i="6"/>
  <c r="O14" i="6"/>
  <c r="AF14" i="6"/>
  <c r="AH14" i="6"/>
  <c r="F15" i="6"/>
  <c r="AF15" i="6"/>
  <c r="AH15" i="6"/>
  <c r="I17" i="6"/>
  <c r="L18" i="6"/>
  <c r="AE22" i="6"/>
  <c r="AJ22" i="6" s="1"/>
  <c r="AG22" i="6"/>
  <c r="AF24" i="6"/>
  <c r="AH24" i="6"/>
  <c r="AF26" i="6"/>
  <c r="AH26" i="6"/>
  <c r="AF28" i="6"/>
  <c r="AH28" i="6"/>
  <c r="T44" i="6"/>
  <c r="T45" i="6"/>
  <c r="AG4" i="6"/>
  <c r="U4" i="4" s="1"/>
  <c r="O4" i="6"/>
  <c r="AF4" i="6"/>
  <c r="T4" i="4" s="1"/>
  <c r="AH4" i="6"/>
  <c r="V4" i="4" s="1"/>
  <c r="F5" i="6"/>
  <c r="AF6" i="6"/>
  <c r="T6" i="4" s="1"/>
  <c r="AH6" i="6"/>
  <c r="V6" i="4" s="1"/>
  <c r="T49" i="6"/>
  <c r="AG8" i="6"/>
  <c r="U8" i="4" s="1"/>
  <c r="T50" i="6"/>
  <c r="AG9" i="6"/>
  <c r="U9" i="4" s="1"/>
  <c r="T51" i="6"/>
  <c r="AG10" i="6"/>
  <c r="U10" i="4" s="1"/>
  <c r="T52" i="6"/>
  <c r="AG11" i="6"/>
  <c r="U11" i="4" s="1"/>
  <c r="T53" i="6"/>
  <c r="T55" i="6"/>
  <c r="AG14" i="6"/>
  <c r="AE15" i="6"/>
  <c r="AJ15" i="6" s="1"/>
  <c r="AG15" i="6"/>
  <c r="O16" i="6"/>
  <c r="AF16" i="6"/>
  <c r="AH16" i="6"/>
  <c r="O17" i="6"/>
  <c r="F18" i="6"/>
  <c r="AH18" i="6"/>
  <c r="O19" i="6"/>
  <c r="AF19" i="6"/>
  <c r="AH19" i="6"/>
  <c r="F20" i="6"/>
  <c r="O21" i="6"/>
  <c r="AF21" i="6"/>
  <c r="AH21" i="6"/>
  <c r="F22" i="6"/>
  <c r="AE23" i="6"/>
  <c r="AJ23" i="6" s="1"/>
  <c r="AG23" i="6"/>
  <c r="AE25" i="6"/>
  <c r="AJ25" i="6" s="1"/>
  <c r="AG25" i="6"/>
  <c r="AE27" i="6"/>
  <c r="AJ27" i="6" s="1"/>
  <c r="AG27" i="6"/>
  <c r="I29" i="6"/>
  <c r="AE29" i="6"/>
  <c r="AJ29" i="6" s="1"/>
  <c r="AG29" i="6"/>
  <c r="I30" i="6"/>
  <c r="O31" i="6"/>
  <c r="AF31" i="6"/>
  <c r="AH31" i="6"/>
  <c r="F32" i="6"/>
  <c r="M32" i="6"/>
  <c r="L32" i="6"/>
  <c r="AE33" i="6"/>
  <c r="AJ33" i="6" s="1"/>
  <c r="AG33" i="6"/>
  <c r="AE35" i="6"/>
  <c r="AJ35" i="6" s="1"/>
  <c r="AG35" i="6"/>
  <c r="I36" i="6"/>
  <c r="AE37" i="6"/>
  <c r="AJ37" i="6" s="1"/>
  <c r="I39" i="6"/>
  <c r="AE39" i="6"/>
  <c r="AJ39" i="6" s="1"/>
  <c r="F40" i="6"/>
  <c r="I41" i="6"/>
  <c r="AE41" i="6"/>
  <c r="AJ41" i="6" s="1"/>
  <c r="AF32" i="6"/>
  <c r="AH32" i="6"/>
  <c r="AF34" i="6"/>
  <c r="AH34" i="6"/>
  <c r="AE36" i="6"/>
  <c r="AJ36" i="6" s="1"/>
  <c r="O37" i="6"/>
  <c r="L38" i="6"/>
  <c r="O39" i="6"/>
  <c r="L40" i="6"/>
  <c r="O41" i="6"/>
  <c r="AF3" i="6"/>
  <c r="T3" i="4" s="1"/>
  <c r="AM22" i="6"/>
  <c r="AN22" i="6" s="1"/>
  <c r="Q21" i="4" s="1"/>
  <c r="I3" i="6"/>
  <c r="AM24" i="6"/>
  <c r="AN24" i="6" s="1"/>
  <c r="Q23" i="4" s="1"/>
  <c r="M3" i="6"/>
  <c r="AE3" i="6"/>
  <c r="F4" i="6"/>
  <c r="L4" i="6"/>
  <c r="I5" i="6"/>
  <c r="O5" i="6"/>
  <c r="AE5" i="6"/>
  <c r="AJ5" i="6" s="1"/>
  <c r="AG5" i="6"/>
  <c r="U5" i="4" s="1"/>
  <c r="I6" i="6"/>
  <c r="O6" i="6"/>
  <c r="AE6" i="6"/>
  <c r="S6" i="4" s="1"/>
  <c r="F7" i="6"/>
  <c r="L7" i="6"/>
  <c r="AF7" i="6"/>
  <c r="T7" i="4" s="1"/>
  <c r="AH7" i="6"/>
  <c r="V7" i="4" s="1"/>
  <c r="F8" i="6"/>
  <c r="L8" i="6"/>
  <c r="I9" i="6"/>
  <c r="O9" i="6"/>
  <c r="AE9" i="6"/>
  <c r="S9" i="4" s="1"/>
  <c r="F10" i="6"/>
  <c r="L10" i="6"/>
  <c r="I11" i="6"/>
  <c r="O11" i="6"/>
  <c r="AE11" i="6"/>
  <c r="S11" i="4" s="1"/>
  <c r="F12" i="6"/>
  <c r="L12" i="6"/>
  <c r="AH12" i="6"/>
  <c r="V12" i="4" s="1"/>
  <c r="F13" i="6"/>
  <c r="L13" i="6"/>
  <c r="AF13" i="6"/>
  <c r="AH13" i="6"/>
  <c r="F14" i="6"/>
  <c r="L14" i="6"/>
  <c r="I15" i="6"/>
  <c r="O15" i="6"/>
  <c r="G16" i="6"/>
  <c r="M16" i="6"/>
  <c r="AE16" i="6"/>
  <c r="AJ16" i="6" s="1"/>
  <c r="AG16" i="6"/>
  <c r="G17" i="6"/>
  <c r="M17" i="6"/>
  <c r="AE17" i="6"/>
  <c r="AJ17" i="6" s="1"/>
  <c r="AF18" i="6"/>
  <c r="AG19" i="6"/>
  <c r="AE19" i="6"/>
  <c r="AJ19" i="6" s="1"/>
  <c r="AM23" i="6"/>
  <c r="AN23" i="6" s="1"/>
  <c r="Q22" i="4" s="1"/>
  <c r="J3" i="6"/>
  <c r="AE4" i="6"/>
  <c r="AJ4" i="6" s="1"/>
  <c r="AF5" i="6"/>
  <c r="T5" i="4" s="1"/>
  <c r="AH5" i="6"/>
  <c r="V5" i="4" s="1"/>
  <c r="AE7" i="6"/>
  <c r="AJ7" i="6" s="1"/>
  <c r="AG7" i="6"/>
  <c r="U7" i="4" s="1"/>
  <c r="AE8" i="6"/>
  <c r="AJ8" i="6" s="1"/>
  <c r="AE10" i="6"/>
  <c r="AJ10" i="6" s="1"/>
  <c r="AE12" i="6"/>
  <c r="AJ12" i="6" s="1"/>
  <c r="AG12" i="6"/>
  <c r="AE13" i="6"/>
  <c r="AJ13" i="6" s="1"/>
  <c r="AG13" i="6"/>
  <c r="AE14" i="6"/>
  <c r="AJ14" i="6" s="1"/>
  <c r="AF17" i="6"/>
  <c r="AH17" i="6"/>
  <c r="AG17" i="6"/>
  <c r="J18" i="6"/>
  <c r="P18" i="6"/>
  <c r="G19" i="6"/>
  <c r="M19" i="6"/>
  <c r="J20" i="6"/>
  <c r="P20" i="6"/>
  <c r="AF20" i="6"/>
  <c r="AH20" i="6"/>
  <c r="G21" i="6"/>
  <c r="M21" i="6"/>
  <c r="AE21" i="6"/>
  <c r="AJ21" i="6" s="1"/>
  <c r="AG21" i="6"/>
  <c r="J22" i="6"/>
  <c r="P22" i="6"/>
  <c r="AF22" i="6"/>
  <c r="AH22" i="6"/>
  <c r="F23" i="6"/>
  <c r="J23" i="6"/>
  <c r="L23" i="6"/>
  <c r="P23" i="6"/>
  <c r="AF23" i="6"/>
  <c r="AH23" i="6"/>
  <c r="G24" i="6"/>
  <c r="I24" i="6"/>
  <c r="M24" i="6"/>
  <c r="O24" i="6"/>
  <c r="AE24" i="6"/>
  <c r="AJ24" i="6" s="1"/>
  <c r="AG24" i="6"/>
  <c r="F25" i="6"/>
  <c r="J25" i="6"/>
  <c r="L25" i="6"/>
  <c r="P25" i="6"/>
  <c r="AF25" i="6"/>
  <c r="AH25" i="6"/>
  <c r="G26" i="6"/>
  <c r="I26" i="6"/>
  <c r="M26" i="6"/>
  <c r="O26" i="6"/>
  <c r="AE26" i="6"/>
  <c r="AJ26" i="6" s="1"/>
  <c r="AG26" i="6"/>
  <c r="F27" i="6"/>
  <c r="J27" i="6"/>
  <c r="L27" i="6"/>
  <c r="P27" i="6"/>
  <c r="AF27" i="6"/>
  <c r="AH27" i="6"/>
  <c r="G28" i="6"/>
  <c r="I28" i="6"/>
  <c r="M28" i="6"/>
  <c r="O28" i="6"/>
  <c r="AE28" i="6"/>
  <c r="AJ28" i="6" s="1"/>
  <c r="AG28" i="6"/>
  <c r="F29" i="6"/>
  <c r="L29" i="6"/>
  <c r="AF29" i="6"/>
  <c r="AH29" i="6"/>
  <c r="F30" i="6"/>
  <c r="L30" i="6"/>
  <c r="O30" i="6"/>
  <c r="P30" i="6"/>
  <c r="AE18" i="6"/>
  <c r="AJ18" i="6" s="1"/>
  <c r="AG18" i="6"/>
  <c r="AE20" i="6"/>
  <c r="AJ20" i="6" s="1"/>
  <c r="AG20" i="6"/>
  <c r="AE30" i="6"/>
  <c r="AJ30" i="6" s="1"/>
  <c r="AG30" i="6"/>
  <c r="AF30" i="6"/>
  <c r="AH30" i="6"/>
  <c r="G31" i="6"/>
  <c r="M31" i="6"/>
  <c r="AE31" i="6"/>
  <c r="AJ31" i="6" s="1"/>
  <c r="AG31" i="6"/>
  <c r="I32" i="6"/>
  <c r="O32" i="6"/>
  <c r="AE32" i="6"/>
  <c r="AJ32" i="6" s="1"/>
  <c r="AG32" i="6"/>
  <c r="F33" i="6"/>
  <c r="J33" i="6"/>
  <c r="L33" i="6"/>
  <c r="P33" i="6"/>
  <c r="AF33" i="6"/>
  <c r="AH33" i="6"/>
  <c r="G34" i="6"/>
  <c r="I34" i="6"/>
  <c r="M34" i="6"/>
  <c r="O34" i="6"/>
  <c r="AE34" i="6"/>
  <c r="AJ34" i="6" s="1"/>
  <c r="AG34" i="6"/>
  <c r="F35" i="6"/>
  <c r="J35" i="6"/>
  <c r="L35" i="6"/>
  <c r="P35" i="6"/>
  <c r="AF35" i="6"/>
  <c r="AH35" i="6"/>
  <c r="G36" i="6"/>
  <c r="M36" i="6"/>
  <c r="O36" i="6"/>
  <c r="AF36" i="6"/>
  <c r="AH36" i="6"/>
  <c r="G37" i="6"/>
  <c r="M37" i="6"/>
  <c r="J38" i="6"/>
  <c r="P38" i="6"/>
  <c r="AE38" i="6"/>
  <c r="AJ38" i="6" s="1"/>
  <c r="G39" i="6"/>
  <c r="M39" i="6"/>
  <c r="J40" i="6"/>
  <c r="P40" i="6"/>
  <c r="AE40" i="6"/>
  <c r="AJ40" i="6" s="1"/>
  <c r="G41" i="6"/>
  <c r="M41" i="6"/>
  <c r="L36" i="6"/>
  <c r="AN25" i="6" l="1"/>
  <c r="Q24" i="4" s="1"/>
  <c r="AN26" i="6"/>
  <c r="Q25" i="4" s="1"/>
  <c r="S3" i="4"/>
  <c r="AJ3" i="6"/>
  <c r="S14" i="4"/>
  <c r="S13" i="4"/>
  <c r="S7" i="4"/>
  <c r="S5" i="4"/>
  <c r="S4" i="4"/>
  <c r="S12" i="4"/>
  <c r="S10" i="4"/>
  <c r="S8" i="4"/>
  <c r="F42" i="6"/>
  <c r="L42" i="6"/>
  <c r="AM10" i="6" s="1"/>
  <c r="AN10" i="6" s="1"/>
  <c r="Q8" i="4" s="1"/>
  <c r="P43" i="6"/>
  <c r="AM17" i="6" s="1"/>
  <c r="AN17" i="6" s="1"/>
  <c r="AJ6" i="6"/>
  <c r="M43" i="6"/>
  <c r="AM16" i="6" s="1"/>
  <c r="AN16" i="6" s="1"/>
  <c r="Q15" i="4" s="1"/>
  <c r="G43" i="6"/>
  <c r="AM14" i="6" s="1"/>
  <c r="J43" i="6"/>
  <c r="AM15" i="6" s="1"/>
  <c r="AN15" i="6" s="1"/>
  <c r="Q14" i="4" s="1"/>
  <c r="AJ11" i="6"/>
  <c r="AJ9" i="6"/>
  <c r="O42" i="6"/>
  <c r="AM11" i="6" s="1"/>
  <c r="AN11" i="6" s="1"/>
  <c r="I42" i="6"/>
  <c r="AM9" i="6" s="1"/>
  <c r="AN9" i="6" s="1"/>
  <c r="Q7" i="4" s="1"/>
  <c r="AM4" i="6" l="1"/>
  <c r="AN4" i="6" s="1"/>
  <c r="Q2" i="4" s="1"/>
  <c r="AN14" i="6"/>
  <c r="Q13" i="4" s="1"/>
  <c r="Q16" i="4"/>
  <c r="AE44" i="6"/>
  <c r="AM6" i="6" s="1"/>
  <c r="AN6" i="6" s="1"/>
  <c r="Q4" i="4" s="1"/>
  <c r="AM8" i="6"/>
  <c r="AN8" i="6" s="1"/>
  <c r="Q6" i="4" s="1"/>
  <c r="Q9" i="4"/>
</calcChain>
</file>

<file path=xl/sharedStrings.xml><?xml version="1.0" encoding="utf-8"?>
<sst xmlns="http://schemas.openxmlformats.org/spreadsheetml/2006/main" count="97" uniqueCount="82">
  <si>
    <t>PUC</t>
  </si>
  <si>
    <t>numero de ítems</t>
  </si>
  <si>
    <t>numero de CORRELACIONES</t>
  </si>
  <si>
    <t>F1</t>
  </si>
  <si>
    <t>N1</t>
  </si>
  <si>
    <t>F2</t>
  </si>
  <si>
    <t>N2</t>
  </si>
  <si>
    <t>F3</t>
  </si>
  <si>
    <t>N3</t>
  </si>
  <si>
    <t>F4</t>
  </si>
  <si>
    <t>N4</t>
  </si>
  <si>
    <t>F5</t>
  </si>
  <si>
    <t>N5</t>
  </si>
  <si>
    <t>F6</t>
  </si>
  <si>
    <t>N6</t>
  </si>
  <si>
    <t>CORRELACIONES CONTAMINADAS POR MULTIDIMENSIONALIDAD</t>
  </si>
  <si>
    <t>ECV</t>
  </si>
  <si>
    <t>ECV-I</t>
  </si>
  <si>
    <t>fe1</t>
  </si>
  <si>
    <t>fe2</t>
  </si>
  <si>
    <t>fe3</t>
  </si>
  <si>
    <t>fe4</t>
  </si>
  <si>
    <t>FG</t>
  </si>
  <si>
    <t>er1</t>
  </si>
  <si>
    <t>er2</t>
  </si>
  <si>
    <t>er3</t>
  </si>
  <si>
    <t>er4</t>
  </si>
  <si>
    <t>FE1: ECV-I</t>
  </si>
  <si>
    <t>FE2: ECV-I</t>
  </si>
  <si>
    <t>FE3: ECV-I</t>
  </si>
  <si>
    <t>FE4: ECV-I</t>
  </si>
  <si>
    <r>
      <t>ω</t>
    </r>
    <r>
      <rPr>
        <vertAlign val="subscript"/>
        <sz val="12"/>
        <color theme="1"/>
        <rFont val="Times New Roman"/>
        <family val="1"/>
      </rPr>
      <t>H</t>
    </r>
  </si>
  <si>
    <r>
      <t>ω</t>
    </r>
    <r>
      <rPr>
        <vertAlign val="subscript"/>
        <sz val="12"/>
        <color theme="1"/>
        <rFont val="Times New Roman"/>
        <family val="1"/>
      </rPr>
      <t>H.S1</t>
    </r>
  </si>
  <si>
    <r>
      <t>ω</t>
    </r>
    <r>
      <rPr>
        <vertAlign val="subscript"/>
        <sz val="12"/>
        <color theme="1"/>
        <rFont val="Times New Roman"/>
        <family val="1"/>
      </rPr>
      <t>H.S2</t>
    </r>
  </si>
  <si>
    <r>
      <t>ω</t>
    </r>
    <r>
      <rPr>
        <vertAlign val="subscript"/>
        <sz val="12"/>
        <color theme="1"/>
        <rFont val="Times New Roman"/>
        <family val="1"/>
      </rPr>
      <t>H.S3</t>
    </r>
  </si>
  <si>
    <r>
      <t>ω</t>
    </r>
    <r>
      <rPr>
        <vertAlign val="subscript"/>
        <sz val="12"/>
        <color theme="1"/>
        <rFont val="Times New Roman"/>
        <family val="1"/>
      </rPr>
      <t>H.S4</t>
    </r>
  </si>
  <si>
    <r>
      <t>λ</t>
    </r>
    <r>
      <rPr>
        <vertAlign val="subscript"/>
        <sz val="12"/>
        <color theme="1"/>
        <rFont val="Times New Roman"/>
        <family val="1"/>
      </rPr>
      <t>promedio.G</t>
    </r>
  </si>
  <si>
    <r>
      <t>λ</t>
    </r>
    <r>
      <rPr>
        <vertAlign val="subscript"/>
        <sz val="12"/>
        <color theme="1"/>
        <rFont val="Times New Roman"/>
        <family val="1"/>
      </rPr>
      <t>promedio.S1</t>
    </r>
  </si>
  <si>
    <r>
      <t>λ</t>
    </r>
    <r>
      <rPr>
        <vertAlign val="subscript"/>
        <sz val="12"/>
        <color theme="1"/>
        <rFont val="Times New Roman"/>
        <family val="1"/>
      </rPr>
      <t>promedio.S2</t>
    </r>
  </si>
  <si>
    <r>
      <t>λ</t>
    </r>
    <r>
      <rPr>
        <vertAlign val="subscript"/>
        <sz val="12"/>
        <color theme="1"/>
        <rFont val="Times New Roman"/>
        <family val="1"/>
      </rPr>
      <t>promedio.S3</t>
    </r>
  </si>
  <si>
    <r>
      <t>λ</t>
    </r>
    <r>
      <rPr>
        <vertAlign val="subscript"/>
        <sz val="12"/>
        <color theme="1"/>
        <rFont val="Times New Roman"/>
        <family val="1"/>
      </rPr>
      <t>promedio.S4</t>
    </r>
  </si>
  <si>
    <t>S1</t>
  </si>
  <si>
    <t>S2</t>
  </si>
  <si>
    <t>S3</t>
  </si>
  <si>
    <t>S4</t>
  </si>
  <si>
    <t>S1: ECV-I</t>
  </si>
  <si>
    <t>S2: ECV-I</t>
  </si>
  <si>
    <t>S3: ECV-I</t>
  </si>
  <si>
    <t>S4: ECV-I</t>
  </si>
  <si>
    <r>
      <t>H</t>
    </r>
    <r>
      <rPr>
        <vertAlign val="subscript"/>
        <sz val="12"/>
        <color rgb="FF000000"/>
        <rFont val="Times New Roman"/>
        <family val="1"/>
      </rPr>
      <t>H.S1</t>
    </r>
  </si>
  <si>
    <r>
      <t>H</t>
    </r>
    <r>
      <rPr>
        <vertAlign val="subscript"/>
        <sz val="12"/>
        <color rgb="FF000000"/>
        <rFont val="Times New Roman"/>
        <family val="1"/>
      </rPr>
      <t>H.S2</t>
    </r>
  </si>
  <si>
    <r>
      <t>H</t>
    </r>
    <r>
      <rPr>
        <vertAlign val="subscript"/>
        <sz val="12"/>
        <color rgb="FF000000"/>
        <rFont val="Times New Roman"/>
        <family val="1"/>
      </rPr>
      <t>H.S3</t>
    </r>
  </si>
  <si>
    <r>
      <t>H</t>
    </r>
    <r>
      <rPr>
        <vertAlign val="subscript"/>
        <sz val="12"/>
        <color rgb="FF000000"/>
        <rFont val="Times New Roman"/>
        <family val="1"/>
      </rPr>
      <t>H.S4</t>
    </r>
  </si>
  <si>
    <t>para H</t>
  </si>
  <si>
    <r>
      <t>ω</t>
    </r>
    <r>
      <rPr>
        <b/>
        <vertAlign val="subscript"/>
        <sz val="12"/>
        <color theme="1"/>
        <rFont val="Times New Roman"/>
        <family val="1"/>
      </rPr>
      <t>H</t>
    </r>
  </si>
  <si>
    <r>
      <t>ω</t>
    </r>
    <r>
      <rPr>
        <b/>
        <vertAlign val="subscript"/>
        <sz val="12"/>
        <color theme="1"/>
        <rFont val="Times New Roman"/>
        <family val="1"/>
      </rPr>
      <t>H.S1</t>
    </r>
  </si>
  <si>
    <r>
      <t>ω</t>
    </r>
    <r>
      <rPr>
        <b/>
        <vertAlign val="subscript"/>
        <sz val="12"/>
        <color theme="1"/>
        <rFont val="Times New Roman"/>
        <family val="1"/>
      </rPr>
      <t>H.S2</t>
    </r>
  </si>
  <si>
    <r>
      <t>ω</t>
    </r>
    <r>
      <rPr>
        <b/>
        <vertAlign val="subscript"/>
        <sz val="12"/>
        <color theme="1"/>
        <rFont val="Times New Roman"/>
        <family val="1"/>
      </rPr>
      <t>H.S3</t>
    </r>
  </si>
  <si>
    <r>
      <t>ω</t>
    </r>
    <r>
      <rPr>
        <b/>
        <vertAlign val="subscript"/>
        <sz val="12"/>
        <color theme="1"/>
        <rFont val="Times New Roman"/>
        <family val="1"/>
      </rPr>
      <t>H.S4</t>
    </r>
  </si>
  <si>
    <r>
      <t>H</t>
    </r>
    <r>
      <rPr>
        <b/>
        <vertAlign val="subscript"/>
        <sz val="12"/>
        <color rgb="FF000000"/>
        <rFont val="Times New Roman"/>
        <family val="1"/>
      </rPr>
      <t>H.S1</t>
    </r>
  </si>
  <si>
    <r>
      <t>H</t>
    </r>
    <r>
      <rPr>
        <b/>
        <vertAlign val="subscript"/>
        <sz val="12"/>
        <color rgb="FF000000"/>
        <rFont val="Times New Roman"/>
        <family val="1"/>
      </rPr>
      <t>H.S2</t>
    </r>
  </si>
  <si>
    <r>
      <t>H</t>
    </r>
    <r>
      <rPr>
        <b/>
        <vertAlign val="subscript"/>
        <sz val="12"/>
        <color rgb="FF000000"/>
        <rFont val="Times New Roman"/>
        <family val="1"/>
      </rPr>
      <t>H.S3</t>
    </r>
  </si>
  <si>
    <r>
      <t>H</t>
    </r>
    <r>
      <rPr>
        <b/>
        <vertAlign val="subscript"/>
        <sz val="12"/>
        <color rgb="FF000000"/>
        <rFont val="Times New Roman"/>
        <family val="1"/>
      </rPr>
      <t>H.S4</t>
    </r>
  </si>
  <si>
    <r>
      <t>λ</t>
    </r>
    <r>
      <rPr>
        <b/>
        <vertAlign val="subscript"/>
        <sz val="12"/>
        <color theme="1"/>
        <rFont val="Times New Roman"/>
        <family val="1"/>
      </rPr>
      <t>promedio.G</t>
    </r>
  </si>
  <si>
    <r>
      <t>λ</t>
    </r>
    <r>
      <rPr>
        <b/>
        <vertAlign val="subscript"/>
        <sz val="12"/>
        <color theme="1"/>
        <rFont val="Times New Roman"/>
        <family val="1"/>
      </rPr>
      <t>promedio.S1</t>
    </r>
  </si>
  <si>
    <r>
      <t>λ</t>
    </r>
    <r>
      <rPr>
        <b/>
        <vertAlign val="subscript"/>
        <sz val="12"/>
        <color theme="1"/>
        <rFont val="Times New Roman"/>
        <family val="1"/>
      </rPr>
      <t>promedio.S2</t>
    </r>
  </si>
  <si>
    <r>
      <t>λ</t>
    </r>
    <r>
      <rPr>
        <b/>
        <vertAlign val="subscript"/>
        <sz val="12"/>
        <color theme="1"/>
        <rFont val="Times New Roman"/>
        <family val="1"/>
      </rPr>
      <t>promedio.S3</t>
    </r>
  </si>
  <si>
    <r>
      <t>λ</t>
    </r>
    <r>
      <rPr>
        <b/>
        <vertAlign val="subscript"/>
        <sz val="12"/>
        <color theme="1"/>
        <rFont val="Times New Roman"/>
        <family val="1"/>
      </rPr>
      <t>promedio.S4</t>
    </r>
  </si>
  <si>
    <t>h f1</t>
  </si>
  <si>
    <t>h f2</t>
  </si>
  <si>
    <t>h f3</t>
  </si>
  <si>
    <t>h f4</t>
  </si>
  <si>
    <r>
      <t>ω</t>
    </r>
    <r>
      <rPr>
        <b/>
        <vertAlign val="subscript"/>
        <sz val="12"/>
        <color theme="1"/>
        <rFont val="Times New Roman"/>
        <family val="1"/>
      </rPr>
      <t>H.S5</t>
    </r>
  </si>
  <si>
    <t>S5</t>
  </si>
  <si>
    <t>er5</t>
  </si>
  <si>
    <t>fe5</t>
  </si>
  <si>
    <t>H5</t>
  </si>
  <si>
    <r>
      <t>λ</t>
    </r>
    <r>
      <rPr>
        <b/>
        <vertAlign val="subscript"/>
        <sz val="12"/>
        <color theme="1"/>
        <rFont val="Times New Roman"/>
        <family val="1"/>
      </rPr>
      <t>promedio.S5</t>
    </r>
  </si>
  <si>
    <t>S5: ECV-I</t>
  </si>
  <si>
    <t>FE5 ECV-I</t>
  </si>
  <si>
    <r>
      <t>H</t>
    </r>
    <r>
      <rPr>
        <vertAlign val="subscript"/>
        <sz val="12"/>
        <color rgb="FF000000"/>
        <rFont val="Times New Roman"/>
        <family val="1"/>
      </rPr>
      <t>H.G</t>
    </r>
  </si>
  <si>
    <r>
      <t>H</t>
    </r>
    <r>
      <rPr>
        <b/>
        <vertAlign val="subscript"/>
        <sz val="12"/>
        <color rgb="FF000000"/>
        <rFont val="Times New Roman"/>
        <family val="1"/>
      </rPr>
      <t>H.G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</si>
</sst>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vertAlign val="subscript"/>
      <sz val="12"/>
      <color rgb="FF000000"/>
      <name val="Times New Roman"/>
      <family val="1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2" borderId="0" xfId="0" applyFont="1" applyFill="1" applyBorder="1"/>
    <xf numFmtId="0" fontId="1" fillId="2" borderId="1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8" fillId="0" borderId="0" xfId="0" applyFont="1" applyFill="1" applyBorder="1"/>
    <xf numFmtId="0" fontId="9" fillId="3" borderId="1" xfId="0" applyFont="1" applyFill="1" applyBorder="1"/>
    <xf numFmtId="0" fontId="7" fillId="0" borderId="0" xfId="0" applyFont="1"/>
    <xf numFmtId="0" fontId="9" fillId="0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12" fillId="3" borderId="1" xfId="0" applyFont="1" applyFill="1" applyBorder="1"/>
    <xf numFmtId="164" fontId="8" fillId="0" borderId="0" xfId="0" applyNumberFormat="1" applyFont="1" applyFill="1" applyBorder="1"/>
    <xf numFmtId="0" fontId="8" fillId="2" borderId="1" xfId="0" applyFont="1" applyFill="1" applyBorder="1"/>
    <xf numFmtId="164" fontId="8" fillId="2" borderId="1" xfId="0" applyNumberFormat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4" borderId="0" xfId="0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9" fillId="4" borderId="0" xfId="0" applyFont="1" applyFill="1" applyBorder="1"/>
    <xf numFmtId="0" fontId="8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 wrapText="1"/>
    </xf>
    <xf numFmtId="164" fontId="8" fillId="4" borderId="0" xfId="0" applyNumberFormat="1" applyFont="1" applyFill="1" applyBorder="1"/>
    <xf numFmtId="0" fontId="12" fillId="4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41"/>
  <sheetViews>
    <sheetView tabSelected="1" zoomScale="70" zoomScaleNormal="70" workbookViewId="0">
      <pane xSplit="20070" topLeftCell="AN1"/>
      <selection activeCell="D16" sqref="D16"/>
      <selection pane="topRight" activeCell="AN1" sqref="AN1"/>
    </sheetView>
  </sheetViews>
  <sheetFormatPr baseColWidth="10" defaultColWidth="11.140625" defaultRowHeight="15.75" x14ac:dyDescent="0.25"/>
  <cols>
    <col min="1" max="2" width="11.140625" style="11"/>
    <col min="3" max="3" width="3.28515625" style="25" customWidth="1"/>
    <col min="4" max="5" width="11.140625" style="11"/>
    <col min="6" max="6" width="3.28515625" style="25" customWidth="1"/>
    <col min="7" max="8" width="11.140625" style="11"/>
    <col min="9" max="9" width="3.140625" style="25" customWidth="1"/>
    <col min="10" max="11" width="11.140625" style="11"/>
    <col min="12" max="12" width="3.5703125" style="11" customWidth="1"/>
    <col min="13" max="14" width="11.140625" style="11"/>
    <col min="15" max="15" width="11.140625" style="36" customWidth="1"/>
    <col min="16" max="16" width="11.140625" style="13"/>
    <col min="17" max="17" width="11.140625" style="21"/>
    <col min="18" max="18" width="11.140625" style="26"/>
    <col min="19" max="21" width="11.140625" style="34"/>
    <col min="22" max="23" width="11.140625" style="34" customWidth="1"/>
    <col min="24" max="24" width="11.140625" style="39"/>
    <col min="25" max="16384" width="11.140625" style="13"/>
  </cols>
  <sheetData>
    <row r="1" spans="1:16380" s="14" customForma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36"/>
      <c r="P1" s="37"/>
      <c r="Q1" s="38"/>
      <c r="R1" s="37"/>
      <c r="S1" s="39"/>
      <c r="T1" s="39"/>
      <c r="U1" s="39"/>
      <c r="V1" s="39"/>
      <c r="W1" s="39"/>
      <c r="X1" s="39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</row>
    <row r="2" spans="1:16380" x14ac:dyDescent="0.25">
      <c r="A2" s="22" t="s">
        <v>41</v>
      </c>
      <c r="B2" s="22" t="s">
        <v>22</v>
      </c>
      <c r="C2" s="29"/>
      <c r="D2" s="22" t="s">
        <v>42</v>
      </c>
      <c r="E2" s="22" t="s">
        <v>22</v>
      </c>
      <c r="F2" s="29"/>
      <c r="G2" s="22" t="s">
        <v>43</v>
      </c>
      <c r="H2" s="22" t="s">
        <v>22</v>
      </c>
      <c r="I2" s="29"/>
      <c r="J2" s="23" t="s">
        <v>44</v>
      </c>
      <c r="K2" s="23" t="s">
        <v>22</v>
      </c>
      <c r="L2" s="40"/>
      <c r="M2" s="23" t="s">
        <v>73</v>
      </c>
      <c r="N2" s="23" t="s">
        <v>22</v>
      </c>
      <c r="P2" s="12" t="s">
        <v>16</v>
      </c>
      <c r="Q2" s="24">
        <f>'NO BORRAR'!AN4</f>
        <v>0.79500000000000004</v>
      </c>
      <c r="S2" s="35" t="s">
        <v>45</v>
      </c>
      <c r="T2" s="35" t="s">
        <v>46</v>
      </c>
      <c r="U2" s="35" t="s">
        <v>47</v>
      </c>
      <c r="V2" s="35" t="s">
        <v>48</v>
      </c>
      <c r="W2" s="35" t="s">
        <v>78</v>
      </c>
      <c r="X2" s="43"/>
    </row>
    <row r="3" spans="1:16380" x14ac:dyDescent="0.25">
      <c r="A3" s="45">
        <v>-0.13</v>
      </c>
      <c r="B3" s="46">
        <v>0.38</v>
      </c>
      <c r="C3" s="30"/>
      <c r="D3" s="45">
        <v>0.59</v>
      </c>
      <c r="E3" s="46">
        <v>0.24</v>
      </c>
      <c r="F3" s="30"/>
      <c r="G3" s="45">
        <v>0.75</v>
      </c>
      <c r="H3" s="46">
        <v>0.55000000000000004</v>
      </c>
      <c r="I3" s="30"/>
      <c r="J3" s="45">
        <v>0.24</v>
      </c>
      <c r="K3" s="46">
        <v>0.6</v>
      </c>
      <c r="L3" s="42"/>
      <c r="M3" s="15"/>
      <c r="N3" s="15"/>
      <c r="P3" s="12" t="s">
        <v>0</v>
      </c>
      <c r="Q3" s="24">
        <f>'NO BORRAR'!AN5</f>
        <v>0.76500000000000001</v>
      </c>
      <c r="S3" s="33">
        <f>IF('NO BORRAR'!T3&gt;0,ROUND('NO BORRAR'!AE3,3),"")</f>
        <v>0.89500000000000002</v>
      </c>
      <c r="T3" s="33">
        <f>IF('NO BORRAR'!U3&gt;0,ROUND('NO BORRAR'!AF3,3),"")</f>
        <v>0.14199999999999999</v>
      </c>
      <c r="U3" s="33">
        <f>IF('NO BORRAR'!V3&gt;0,ROUND('NO BORRAR'!AG3,3),"")</f>
        <v>0.35</v>
      </c>
      <c r="V3" s="33">
        <f>IF('NO BORRAR'!W3&gt;0,ROUND('NO BORRAR'!AH3,3),"")</f>
        <v>0.86199999999999999</v>
      </c>
      <c r="W3" s="33" t="str">
        <f>IF('NO BORRAR'!X3&gt;0,ROUND('NO BORRAR'!AI3,3),"")</f>
        <v/>
      </c>
      <c r="X3" s="44"/>
    </row>
    <row r="4" spans="1:16380" ht="17.25" x14ac:dyDescent="0.3">
      <c r="A4" s="47">
        <v>0.1</v>
      </c>
      <c r="B4" s="48">
        <v>0.82</v>
      </c>
      <c r="C4" s="30"/>
      <c r="D4" s="47">
        <v>0.43</v>
      </c>
      <c r="E4" s="48">
        <v>0.56000000000000005</v>
      </c>
      <c r="F4" s="30"/>
      <c r="G4" s="47">
        <v>0.47</v>
      </c>
      <c r="H4" s="48">
        <v>0.83</v>
      </c>
      <c r="I4" s="30"/>
      <c r="J4" s="47">
        <v>0.36</v>
      </c>
      <c r="K4" s="48">
        <v>0.84</v>
      </c>
      <c r="L4" s="42"/>
      <c r="M4" s="15"/>
      <c r="N4" s="15"/>
      <c r="P4" s="16" t="s">
        <v>54</v>
      </c>
      <c r="Q4" s="24">
        <f>'NO BORRAR'!AN6</f>
        <v>0.93400000000000005</v>
      </c>
      <c r="S4" s="33">
        <f>IF('NO BORRAR'!T4&gt;0,ROUND('NO BORRAR'!AE4,3),"")</f>
        <v>0.98499999999999999</v>
      </c>
      <c r="T4" s="33">
        <f>IF('NO BORRAR'!U4&gt;0,ROUND('NO BORRAR'!AF4,3),"")</f>
        <v>0.629</v>
      </c>
      <c r="U4" s="33">
        <f>IF('NO BORRAR'!V4&gt;0,ROUND('NO BORRAR'!AG4,3),"")</f>
        <v>0.75700000000000001</v>
      </c>
      <c r="V4" s="33">
        <f>IF('NO BORRAR'!W4&gt;0,ROUND('NO BORRAR'!AH4,3),"")</f>
        <v>0.84499999999999997</v>
      </c>
      <c r="W4" s="33" t="str">
        <f>IF('NO BORRAR'!X4&gt;0,ROUND('NO BORRAR'!AI4,3),"")</f>
        <v/>
      </c>
      <c r="X4" s="44"/>
    </row>
    <row r="5" spans="1:16380" x14ac:dyDescent="0.25">
      <c r="A5" s="47">
        <v>0.38</v>
      </c>
      <c r="B5" s="48">
        <v>0.82</v>
      </c>
      <c r="C5" s="30"/>
      <c r="D5" s="47">
        <v>0.78</v>
      </c>
      <c r="E5" s="48">
        <v>0.06</v>
      </c>
      <c r="F5" s="30"/>
      <c r="G5" s="47">
        <v>0.06</v>
      </c>
      <c r="H5" s="48">
        <v>0.97</v>
      </c>
      <c r="I5" s="30"/>
      <c r="J5" s="47">
        <v>0.26</v>
      </c>
      <c r="K5" s="48">
        <v>0.66</v>
      </c>
      <c r="L5" s="42"/>
      <c r="M5" s="15"/>
      <c r="N5" s="15"/>
      <c r="P5" s="14"/>
      <c r="S5" s="33">
        <f>IF('NO BORRAR'!T5&gt;0,ROUND('NO BORRAR'!AE5,3),"")</f>
        <v>0.82299999999999995</v>
      </c>
      <c r="T5" s="33">
        <f>IF('NO BORRAR'!U5&gt;0,ROUND('NO BORRAR'!AF5,3),"")</f>
        <v>6.0000000000000001E-3</v>
      </c>
      <c r="U5" s="33">
        <f>IF('NO BORRAR'!V5&gt;0,ROUND('NO BORRAR'!AG5,3),"")</f>
        <v>0.996</v>
      </c>
      <c r="V5" s="33">
        <f>IF('NO BORRAR'!W5&gt;0,ROUND('NO BORRAR'!AH5,3),"")</f>
        <v>0.86599999999999999</v>
      </c>
      <c r="W5" s="33" t="str">
        <f>IF('NO BORRAR'!X5&gt;0,ROUND('NO BORRAR'!AI5,3),"")</f>
        <v/>
      </c>
      <c r="X5" s="44"/>
    </row>
    <row r="6" spans="1:16380" ht="17.25" x14ac:dyDescent="0.3">
      <c r="A6" s="47">
        <v>0.35</v>
      </c>
      <c r="B6" s="48">
        <v>0.77</v>
      </c>
      <c r="C6" s="30"/>
      <c r="D6" s="47">
        <v>0.71</v>
      </c>
      <c r="E6" s="48">
        <v>0.51</v>
      </c>
      <c r="F6" s="30"/>
      <c r="G6" s="47">
        <v>0.31</v>
      </c>
      <c r="H6" s="48">
        <v>0.9</v>
      </c>
      <c r="I6" s="30"/>
      <c r="J6" s="47">
        <v>0.09</v>
      </c>
      <c r="K6" s="48">
        <v>0.73</v>
      </c>
      <c r="L6" s="42"/>
      <c r="M6" s="15"/>
      <c r="N6" s="15"/>
      <c r="P6" s="16" t="s">
        <v>55</v>
      </c>
      <c r="Q6" s="24">
        <f>'NO BORRAR'!AN8</f>
        <v>7.5999999999999998E-2</v>
      </c>
      <c r="S6" s="33">
        <f>IF('NO BORRAR'!T6&gt;0,ROUND('NO BORRAR'!AE6,3),"")</f>
        <v>0.82899999999999996</v>
      </c>
      <c r="T6" s="33">
        <f>IF('NO BORRAR'!U6&gt;0,ROUND('NO BORRAR'!AF6,3),"")</f>
        <v>0.34</v>
      </c>
      <c r="U6" s="33">
        <f>IF('NO BORRAR'!V6&gt;0,ROUND('NO BORRAR'!AG6,3),"")</f>
        <v>0.89400000000000002</v>
      </c>
      <c r="V6" s="33">
        <f>IF('NO BORRAR'!W6&gt;0,ROUND('NO BORRAR'!AH6,3),"")</f>
        <v>0.98499999999999999</v>
      </c>
      <c r="W6" s="33" t="str">
        <f>IF('NO BORRAR'!X6&gt;0,ROUND('NO BORRAR'!AI6,3),"")</f>
        <v/>
      </c>
      <c r="X6" s="44"/>
    </row>
    <row r="7" spans="1:16380" ht="17.25" x14ac:dyDescent="0.3">
      <c r="A7" s="47">
        <v>0.28000000000000003</v>
      </c>
      <c r="B7" s="48">
        <v>0.74</v>
      </c>
      <c r="C7" s="30"/>
      <c r="D7" s="47">
        <v>0.45</v>
      </c>
      <c r="E7" s="48">
        <v>0.46</v>
      </c>
      <c r="F7" s="30"/>
      <c r="G7" s="47">
        <v>0.51</v>
      </c>
      <c r="H7" s="48">
        <v>0.81</v>
      </c>
      <c r="I7" s="30"/>
      <c r="J7" s="47">
        <v>0.1</v>
      </c>
      <c r="K7" s="48">
        <v>0.7</v>
      </c>
      <c r="L7" s="42"/>
      <c r="M7" s="15"/>
      <c r="N7" s="15"/>
      <c r="P7" s="16" t="s">
        <v>56</v>
      </c>
      <c r="Q7" s="24">
        <f>'NO BORRAR'!AN9</f>
        <v>0.42699999999999999</v>
      </c>
      <c r="S7" s="33">
        <f>IF('NO BORRAR'!T7&gt;0,ROUND('NO BORRAR'!AE7,3),"")</f>
        <v>0.875</v>
      </c>
      <c r="T7" s="33">
        <f>IF('NO BORRAR'!U7&gt;0,ROUND('NO BORRAR'!AF7,3),"")</f>
        <v>0.51100000000000001</v>
      </c>
      <c r="U7" s="33">
        <f>IF('NO BORRAR'!V7&gt;0,ROUND('NO BORRAR'!AG7,3),"")</f>
        <v>0.71599999999999997</v>
      </c>
      <c r="V7" s="33">
        <f>IF('NO BORRAR'!W7&gt;0,ROUND('NO BORRAR'!AH7,3),"")</f>
        <v>0.98</v>
      </c>
      <c r="W7" s="33" t="str">
        <f>IF('NO BORRAR'!X7&gt;0,ROUND('NO BORRAR'!AI7,3),"")</f>
        <v/>
      </c>
      <c r="X7" s="44"/>
    </row>
    <row r="8" spans="1:16380" ht="17.25" x14ac:dyDescent="0.3">
      <c r="A8" s="47">
        <v>0.02</v>
      </c>
      <c r="B8" s="48">
        <v>0.98</v>
      </c>
      <c r="C8" s="30"/>
      <c r="D8" s="47">
        <v>0.13</v>
      </c>
      <c r="E8" s="48">
        <v>0.68</v>
      </c>
      <c r="F8" s="30"/>
      <c r="G8" s="47">
        <v>0.36</v>
      </c>
      <c r="H8" s="48">
        <v>0.9</v>
      </c>
      <c r="I8" s="30"/>
      <c r="J8" s="47">
        <v>0.28000000000000003</v>
      </c>
      <c r="K8" s="48">
        <v>0.76</v>
      </c>
      <c r="L8" s="42"/>
      <c r="M8" s="15"/>
      <c r="N8" s="15"/>
      <c r="P8" s="16" t="s">
        <v>57</v>
      </c>
      <c r="Q8" s="24">
        <f>'NO BORRAR'!AN10</f>
        <v>0.16600000000000001</v>
      </c>
      <c r="S8" s="33">
        <f>IF('NO BORRAR'!T8&gt;0,ROUND('NO BORRAR'!AE8,3),"")</f>
        <v>1</v>
      </c>
      <c r="T8" s="33">
        <f>IF('NO BORRAR'!U8&gt;0,ROUND('NO BORRAR'!AF8,3),"")</f>
        <v>0.96499999999999997</v>
      </c>
      <c r="U8" s="33">
        <f>IF('NO BORRAR'!V8&gt;0,ROUND('NO BORRAR'!AG8,3),"")</f>
        <v>0.86199999999999999</v>
      </c>
      <c r="V8" s="33">
        <f>IF('NO BORRAR'!W8&gt;0,ROUND('NO BORRAR'!AH8,3),"")</f>
        <v>0.88</v>
      </c>
      <c r="W8" s="33" t="str">
        <f>IF('NO BORRAR'!X8&gt;0,ROUND('NO BORRAR'!AI8,3),"")</f>
        <v/>
      </c>
      <c r="X8" s="44"/>
    </row>
    <row r="9" spans="1:16380" ht="17.25" x14ac:dyDescent="0.3">
      <c r="A9" s="47">
        <v>0.28000000000000003</v>
      </c>
      <c r="B9" s="48">
        <v>0.77</v>
      </c>
      <c r="C9" s="30"/>
      <c r="D9" s="47">
        <v>0.43</v>
      </c>
      <c r="E9" s="48">
        <v>0.59</v>
      </c>
      <c r="F9" s="30"/>
      <c r="G9" s="47">
        <v>0.27</v>
      </c>
      <c r="H9" s="48">
        <v>0.6</v>
      </c>
      <c r="I9" s="30"/>
      <c r="J9" s="47">
        <v>0.16</v>
      </c>
      <c r="K9" s="48">
        <v>0.74</v>
      </c>
      <c r="L9" s="42"/>
      <c r="M9" s="15"/>
      <c r="N9" s="15"/>
      <c r="P9" s="16" t="s">
        <v>58</v>
      </c>
      <c r="Q9" s="24">
        <f>'NO BORRAR'!AN11</f>
        <v>7.8E-2</v>
      </c>
      <c r="S9" s="33">
        <f>IF('NO BORRAR'!T9&gt;0,ROUND('NO BORRAR'!AE9,3),"")</f>
        <v>0.88300000000000001</v>
      </c>
      <c r="T9" s="33">
        <f>IF('NO BORRAR'!U9&gt;0,ROUND('NO BORRAR'!AF9,3),"")</f>
        <v>0.65300000000000002</v>
      </c>
      <c r="U9" s="33">
        <f>IF('NO BORRAR'!V9&gt;0,ROUND('NO BORRAR'!AG9,3),"")</f>
        <v>0.83199999999999996</v>
      </c>
      <c r="V9" s="33">
        <f>IF('NO BORRAR'!W9&gt;0,ROUND('NO BORRAR'!AH9,3),"")</f>
        <v>0.95499999999999996</v>
      </c>
      <c r="W9" s="33" t="str">
        <f>IF('NO BORRAR'!X9&gt;0,ROUND('NO BORRAR'!AI9,3),"")</f>
        <v/>
      </c>
      <c r="X9" s="44"/>
    </row>
    <row r="10" spans="1:16380" ht="17.25" x14ac:dyDescent="0.3">
      <c r="A10" s="47">
        <v>0.32</v>
      </c>
      <c r="B10" s="48">
        <v>0.79</v>
      </c>
      <c r="C10" s="30"/>
      <c r="D10" s="47">
        <v>0.17</v>
      </c>
      <c r="E10" s="48">
        <v>0.71</v>
      </c>
      <c r="F10" s="30"/>
      <c r="G10" s="47">
        <v>0.28000000000000003</v>
      </c>
      <c r="H10" s="48">
        <v>0.78</v>
      </c>
      <c r="I10" s="30"/>
      <c r="J10" s="47">
        <v>0.11</v>
      </c>
      <c r="K10" s="48">
        <v>0.86</v>
      </c>
      <c r="L10" s="42"/>
      <c r="M10" s="15"/>
      <c r="N10" s="15"/>
      <c r="P10" s="16" t="s">
        <v>72</v>
      </c>
      <c r="Q10" s="24" t="str">
        <f>'NO BORRAR'!AN12</f>
        <v/>
      </c>
      <c r="S10" s="33">
        <f>IF('NO BORRAR'!T10&gt;0,ROUND('NO BORRAR'!AE10,3),"")</f>
        <v>0.85899999999999999</v>
      </c>
      <c r="T10" s="33">
        <f>IF('NO BORRAR'!U10&gt;0,ROUND('NO BORRAR'!AF10,3),"")</f>
        <v>0.94599999999999995</v>
      </c>
      <c r="U10" s="33">
        <f>IF('NO BORRAR'!V10&gt;0,ROUND('NO BORRAR'!AG10,3),"")</f>
        <v>0.88600000000000001</v>
      </c>
      <c r="V10" s="33">
        <f>IF('NO BORRAR'!W10&gt;0,ROUND('NO BORRAR'!AH10,3),"")</f>
        <v>0.98399999999999999</v>
      </c>
      <c r="W10" s="33" t="str">
        <f>IF('NO BORRAR'!X10&gt;0,ROUND('NO BORRAR'!AI10,3),"")</f>
        <v/>
      </c>
      <c r="X10" s="44"/>
    </row>
    <row r="11" spans="1:16380" x14ac:dyDescent="0.25">
      <c r="A11" s="47">
        <v>0.39</v>
      </c>
      <c r="B11" s="48">
        <v>0.66</v>
      </c>
      <c r="C11" s="30"/>
      <c r="D11" s="47">
        <v>0.5</v>
      </c>
      <c r="E11" s="48">
        <v>0.6</v>
      </c>
      <c r="F11" s="30"/>
      <c r="G11" s="47">
        <v>0.17</v>
      </c>
      <c r="H11" s="48">
        <v>0.65</v>
      </c>
      <c r="I11" s="30"/>
      <c r="J11" s="47">
        <v>0.41</v>
      </c>
      <c r="K11" s="48">
        <v>0.76</v>
      </c>
      <c r="L11" s="42"/>
      <c r="M11" s="15"/>
      <c r="N11" s="15"/>
      <c r="P11" s="32"/>
      <c r="Q11" s="27"/>
      <c r="S11" s="33">
        <f>IF('NO BORRAR'!T11&gt;0,ROUND('NO BORRAR'!AE11,3),"")</f>
        <v>0.74099999999999999</v>
      </c>
      <c r="T11" s="33">
        <f>IF('NO BORRAR'!U11&gt;0,ROUND('NO BORRAR'!AF11,3),"")</f>
        <v>0.59</v>
      </c>
      <c r="U11" s="33">
        <f>IF('NO BORRAR'!V11&gt;0,ROUND('NO BORRAR'!AG11,3),"")</f>
        <v>0.93600000000000005</v>
      </c>
      <c r="V11" s="33">
        <f>IF('NO BORRAR'!W11&gt;0,ROUND('NO BORRAR'!AH11,3),"")</f>
        <v>0.77500000000000002</v>
      </c>
      <c r="W11" s="33" t="str">
        <f>IF('NO BORRAR'!X11&gt;0,ROUND('NO BORRAR'!AI11,3),"")</f>
        <v/>
      </c>
      <c r="X11" s="44"/>
    </row>
    <row r="12" spans="1:16380" ht="17.25" x14ac:dyDescent="0.3">
      <c r="A12" s="47">
        <v>0.19</v>
      </c>
      <c r="B12" s="48">
        <v>0.73</v>
      </c>
      <c r="C12" s="30"/>
      <c r="D12" s="15"/>
      <c r="E12" s="15"/>
      <c r="F12" s="30"/>
      <c r="G12" s="15"/>
      <c r="H12" s="15"/>
      <c r="I12" s="30"/>
      <c r="J12" s="15"/>
      <c r="K12" s="15"/>
      <c r="L12" s="42"/>
      <c r="M12" s="15"/>
      <c r="N12" s="15"/>
      <c r="P12" s="17" t="s">
        <v>81</v>
      </c>
      <c r="Q12" s="24">
        <f>'NO BORRAR'!AN13</f>
        <v>0.99099999999999999</v>
      </c>
      <c r="S12" s="33">
        <f>IF('NO BORRAR'!T12&gt;0,ROUND('NO BORRAR'!AE12,3),"")</f>
        <v>0.93700000000000006</v>
      </c>
      <c r="T12" s="33" t="str">
        <f>IF('NO BORRAR'!U12&gt;0,ROUND('NO BORRAR'!AF12,3),"")</f>
        <v/>
      </c>
      <c r="U12" s="33" t="str">
        <f>IF('NO BORRAR'!V12&gt;0,ROUND('NO BORRAR'!AG12,3),"")</f>
        <v/>
      </c>
      <c r="V12" s="33" t="str">
        <f>IF('NO BORRAR'!W12&gt;0,ROUND('NO BORRAR'!AH12,3),"")</f>
        <v/>
      </c>
      <c r="W12" s="33" t="str">
        <f>IF('NO BORRAR'!X12&gt;0,ROUND('NO BORRAR'!AI12,3),"")</f>
        <v/>
      </c>
      <c r="X12" s="44"/>
    </row>
    <row r="13" spans="1:16380" ht="17.25" x14ac:dyDescent="0.3">
      <c r="A13" s="47">
        <v>0.42</v>
      </c>
      <c r="B13" s="48">
        <v>0.82</v>
      </c>
      <c r="C13" s="30"/>
      <c r="D13" s="15"/>
      <c r="E13" s="15"/>
      <c r="F13" s="30"/>
      <c r="G13" s="15"/>
      <c r="H13" s="15"/>
      <c r="I13" s="30"/>
      <c r="J13" s="15"/>
      <c r="K13" s="15"/>
      <c r="L13" s="42"/>
      <c r="M13" s="15"/>
      <c r="N13" s="15"/>
      <c r="P13" s="17" t="s">
        <v>59</v>
      </c>
      <c r="Q13" s="24">
        <f>'NO BORRAR'!AN14</f>
        <v>0.51500000000000001</v>
      </c>
      <c r="S13" s="33">
        <f>IF('NO BORRAR'!T13&gt;0,ROUND('NO BORRAR'!AE13,3),"")</f>
        <v>0.79200000000000004</v>
      </c>
      <c r="T13" s="33" t="str">
        <f>IF('NO BORRAR'!U13&gt;0,ROUND('NO BORRAR'!AF13,3),"")</f>
        <v/>
      </c>
      <c r="U13" s="33" t="str">
        <f>IF('NO BORRAR'!V13&gt;0,ROUND('NO BORRAR'!AG13,3),"")</f>
        <v/>
      </c>
      <c r="V13" s="33" t="str">
        <f>IF('NO BORRAR'!W13&gt;0,ROUND('NO BORRAR'!AH13,3),"")</f>
        <v/>
      </c>
      <c r="W13" s="33" t="str">
        <f>IF('NO BORRAR'!X13&gt;0,ROUND('NO BORRAR'!AI13,3),"")</f>
        <v/>
      </c>
      <c r="X13" s="44"/>
    </row>
    <row r="14" spans="1:16380" ht="17.25" x14ac:dyDescent="0.3">
      <c r="A14" s="47">
        <v>0.11</v>
      </c>
      <c r="B14" s="48">
        <v>0.98</v>
      </c>
      <c r="C14" s="30"/>
      <c r="D14" s="15"/>
      <c r="E14" s="15"/>
      <c r="F14" s="30"/>
      <c r="G14" s="15"/>
      <c r="H14" s="15"/>
      <c r="I14" s="30"/>
      <c r="J14" s="15"/>
      <c r="K14" s="15"/>
      <c r="L14" s="42"/>
      <c r="M14" s="15"/>
      <c r="N14" s="15"/>
      <c r="P14" s="17" t="s">
        <v>60</v>
      </c>
      <c r="Q14" s="24">
        <f>'NO BORRAR'!AN15</f>
        <v>0.80700000000000005</v>
      </c>
      <c r="S14" s="33">
        <f>IF('NO BORRAR'!T14&gt;0,ROUND('NO BORRAR'!AE14,3),"")</f>
        <v>0.98799999999999999</v>
      </c>
      <c r="T14" s="33" t="str">
        <f>IF('NO BORRAR'!U14&gt;0,ROUND('NO BORRAR'!AF14,3),"")</f>
        <v/>
      </c>
      <c r="U14" s="33" t="str">
        <f>IF('NO BORRAR'!V14&gt;0,ROUND('NO BORRAR'!AG14,3),"")</f>
        <v/>
      </c>
      <c r="V14" s="33" t="str">
        <f>IF('NO BORRAR'!W14&gt;0,ROUND('NO BORRAR'!AH14,3),"")</f>
        <v/>
      </c>
      <c r="W14" s="33" t="str">
        <f>IF('NO BORRAR'!X14&gt;0,ROUND('NO BORRAR'!AI14,3),"")</f>
        <v/>
      </c>
      <c r="X14" s="44"/>
    </row>
    <row r="15" spans="1:16380" ht="17.25" x14ac:dyDescent="0.3">
      <c r="A15" s="15"/>
      <c r="B15" s="15"/>
      <c r="C15" s="31"/>
      <c r="D15" s="19"/>
      <c r="E15" s="20"/>
      <c r="F15" s="31"/>
      <c r="G15" s="19"/>
      <c r="H15" s="20"/>
      <c r="I15" s="31"/>
      <c r="J15" s="19"/>
      <c r="K15" s="20"/>
      <c r="L15" s="18"/>
      <c r="M15" s="20"/>
      <c r="N15" s="20"/>
      <c r="P15" s="17" t="s">
        <v>61</v>
      </c>
      <c r="Q15" s="24">
        <f>'NO BORRAR'!AN16</f>
        <v>0.70399999999999996</v>
      </c>
      <c r="S15" s="33" t="str">
        <f>IF('NO BORRAR'!T15&gt;0,ROUND('NO BORRAR'!AE15,3),"")</f>
        <v/>
      </c>
      <c r="T15" s="33" t="str">
        <f>IF('NO BORRAR'!U15&gt;0,ROUND('NO BORRAR'!AF15,3),"")</f>
        <v/>
      </c>
      <c r="U15" s="33" t="str">
        <f>IF('NO BORRAR'!V15&gt;0,ROUND('NO BORRAR'!AG15,3),"")</f>
        <v/>
      </c>
      <c r="V15" s="33" t="str">
        <f>IF('NO BORRAR'!W15&gt;0,ROUND('NO BORRAR'!AH15,3),"")</f>
        <v/>
      </c>
      <c r="W15" s="33" t="str">
        <f>IF('NO BORRAR'!X15&gt;0,ROUND('NO BORRAR'!AI15,3),"")</f>
        <v/>
      </c>
      <c r="X15" s="44"/>
    </row>
    <row r="16" spans="1:16380" ht="17.25" x14ac:dyDescent="0.3">
      <c r="A16" s="19"/>
      <c r="B16" s="20"/>
      <c r="C16" s="31"/>
      <c r="D16" s="19"/>
      <c r="E16" s="20"/>
      <c r="F16" s="31"/>
      <c r="G16" s="19"/>
      <c r="H16" s="20"/>
      <c r="I16" s="31"/>
      <c r="J16" s="19"/>
      <c r="K16" s="20"/>
      <c r="L16" s="18"/>
      <c r="M16" s="20"/>
      <c r="N16" s="20"/>
      <c r="P16" s="17" t="s">
        <v>62</v>
      </c>
      <c r="Q16" s="24">
        <f>'NO BORRAR'!AN17</f>
        <v>0.38500000000000001</v>
      </c>
      <c r="S16" s="33" t="str">
        <f>IF('NO BORRAR'!T16&gt;0,ROUND('NO BORRAR'!AE16,3),"")</f>
        <v/>
      </c>
      <c r="T16" s="33" t="str">
        <f>IF('NO BORRAR'!U16&gt;0,ROUND('NO BORRAR'!AF16,3),"")</f>
        <v/>
      </c>
      <c r="U16" s="33" t="str">
        <f>IF('NO BORRAR'!V16&gt;0,ROUND('NO BORRAR'!AG16,3),"")</f>
        <v/>
      </c>
      <c r="V16" s="33" t="str">
        <f>IF('NO BORRAR'!W16&gt;0,ROUND('NO BORRAR'!AH16,3),"")</f>
        <v/>
      </c>
      <c r="W16" s="33" t="str">
        <f>IF('NO BORRAR'!X16&gt;0,ROUND('NO BORRAR'!AI16,3),"")</f>
        <v/>
      </c>
      <c r="X16" s="44"/>
    </row>
    <row r="17" spans="1:24" ht="17.25" x14ac:dyDescent="0.3">
      <c r="A17" s="19"/>
      <c r="B17" s="20"/>
      <c r="C17" s="31"/>
      <c r="D17" s="19"/>
      <c r="E17" s="20"/>
      <c r="F17" s="31"/>
      <c r="G17" s="19"/>
      <c r="H17" s="20"/>
      <c r="I17" s="31"/>
      <c r="J17" s="19"/>
      <c r="K17" s="20"/>
      <c r="L17" s="18"/>
      <c r="M17" s="20"/>
      <c r="N17" s="20"/>
      <c r="P17" s="17" t="s">
        <v>62</v>
      </c>
      <c r="Q17" s="24" t="str">
        <f>'NO BORRAR'!AN18</f>
        <v/>
      </c>
      <c r="S17" s="33" t="str">
        <f>IF('NO BORRAR'!T17&gt;0,ROUND('NO BORRAR'!AE17,3),"")</f>
        <v/>
      </c>
      <c r="T17" s="33" t="str">
        <f>IF('NO BORRAR'!U17&gt;0,ROUND('NO BORRAR'!AF17,3),"")</f>
        <v/>
      </c>
      <c r="U17" s="33" t="str">
        <f>IF('NO BORRAR'!V17&gt;0,ROUND('NO BORRAR'!AG17,3),"")</f>
        <v/>
      </c>
      <c r="V17" s="33" t="str">
        <f>IF('NO BORRAR'!W17&gt;0,ROUND('NO BORRAR'!AH17,3),"")</f>
        <v/>
      </c>
      <c r="W17" s="33" t="str">
        <f>IF('NO BORRAR'!X17&gt;0,ROUND('NO BORRAR'!AI17,3),"")</f>
        <v/>
      </c>
      <c r="X17" s="44"/>
    </row>
    <row r="18" spans="1:24" x14ac:dyDescent="0.25">
      <c r="A18" s="19"/>
      <c r="B18" s="20"/>
      <c r="C18" s="31"/>
      <c r="D18" s="19"/>
      <c r="E18" s="20"/>
      <c r="F18" s="31"/>
      <c r="G18" s="19"/>
      <c r="H18" s="20"/>
      <c r="I18" s="31"/>
      <c r="J18" s="19"/>
      <c r="K18" s="20"/>
      <c r="L18" s="18"/>
      <c r="M18" s="20"/>
      <c r="N18" s="20"/>
      <c r="S18" s="33" t="str">
        <f>IF('NO BORRAR'!T18&gt;0,ROUND('NO BORRAR'!AE18,3),"")</f>
        <v/>
      </c>
      <c r="T18" s="33" t="str">
        <f>IF('NO BORRAR'!U18&gt;0,ROUND('NO BORRAR'!AF18,3),"")</f>
        <v/>
      </c>
      <c r="U18" s="33" t="str">
        <f>IF('NO BORRAR'!V18&gt;0,ROUND('NO BORRAR'!AG18,3),"")</f>
        <v/>
      </c>
      <c r="V18" s="33" t="str">
        <f>IF('NO BORRAR'!W18&gt;0,ROUND('NO BORRAR'!AH18,3),"")</f>
        <v/>
      </c>
      <c r="W18" s="33" t="str">
        <f>IF('NO BORRAR'!X18&gt;0,ROUND('NO BORRAR'!AI18,3),"")</f>
        <v/>
      </c>
      <c r="X18" s="44"/>
    </row>
    <row r="19" spans="1:24" ht="17.25" x14ac:dyDescent="0.3">
      <c r="A19" s="19"/>
      <c r="B19" s="20"/>
      <c r="C19" s="31"/>
      <c r="D19" s="19"/>
      <c r="E19" s="20"/>
      <c r="F19" s="31"/>
      <c r="G19" s="19"/>
      <c r="H19" s="20"/>
      <c r="I19" s="31"/>
      <c r="J19" s="19"/>
      <c r="K19" s="20"/>
      <c r="L19" s="18"/>
      <c r="M19" s="20"/>
      <c r="N19" s="20"/>
      <c r="P19" s="16" t="s">
        <v>63</v>
      </c>
      <c r="Q19" s="24">
        <f>'NO BORRAR'!AN20</f>
        <v>0.7</v>
      </c>
      <c r="S19" s="33" t="str">
        <f>IF('NO BORRAR'!T19&gt;0,ROUND('NO BORRAR'!AE19,3),"")</f>
        <v/>
      </c>
      <c r="T19" s="33" t="str">
        <f>IF('NO BORRAR'!U19&gt;0,ROUND('NO BORRAR'!AF19,3),"")</f>
        <v/>
      </c>
      <c r="U19" s="33" t="str">
        <f>IF('NO BORRAR'!V19&gt;0,ROUND('NO BORRAR'!AG19,3),"")</f>
        <v/>
      </c>
      <c r="V19" s="33" t="str">
        <f>IF('NO BORRAR'!W19&gt;0,ROUND('NO BORRAR'!AH19,3),"")</f>
        <v/>
      </c>
      <c r="W19" s="33" t="str">
        <f>IF('NO BORRAR'!X19&gt;0,ROUND('NO BORRAR'!AI19,3),"")</f>
        <v/>
      </c>
      <c r="X19" s="44"/>
    </row>
    <row r="20" spans="1:24" x14ac:dyDescent="0.25">
      <c r="A20" s="19"/>
      <c r="B20" s="20"/>
      <c r="C20" s="31"/>
      <c r="D20" s="19"/>
      <c r="E20" s="20"/>
      <c r="F20" s="31"/>
      <c r="G20" s="19"/>
      <c r="H20" s="20"/>
      <c r="I20" s="31"/>
      <c r="J20" s="19"/>
      <c r="K20" s="20"/>
      <c r="L20" s="18"/>
      <c r="M20" s="20"/>
      <c r="N20" s="20"/>
      <c r="P20" s="28"/>
      <c r="Q20" s="27"/>
      <c r="S20" s="33" t="str">
        <f>IF('NO BORRAR'!T20&gt;0,ROUND('NO BORRAR'!AE20,3),"")</f>
        <v/>
      </c>
      <c r="T20" s="33" t="str">
        <f>IF('NO BORRAR'!U20&gt;0,ROUND('NO BORRAR'!AF20,3),"")</f>
        <v/>
      </c>
      <c r="U20" s="33" t="str">
        <f>IF('NO BORRAR'!V20&gt;0,ROUND('NO BORRAR'!AG20,3),"")</f>
        <v/>
      </c>
      <c r="V20" s="33" t="str">
        <f>IF('NO BORRAR'!W20&gt;0,ROUND('NO BORRAR'!AH20,3),"")</f>
        <v/>
      </c>
      <c r="W20" s="33" t="str">
        <f>IF('NO BORRAR'!X20&gt;0,ROUND('NO BORRAR'!AI20,3),"")</f>
        <v/>
      </c>
      <c r="X20" s="44"/>
    </row>
    <row r="21" spans="1:24" ht="17.25" x14ac:dyDescent="0.3">
      <c r="A21" s="19"/>
      <c r="B21" s="20"/>
      <c r="C21" s="31"/>
      <c r="D21" s="19"/>
      <c r="E21" s="20"/>
      <c r="F21" s="31"/>
      <c r="G21" s="19"/>
      <c r="H21" s="20"/>
      <c r="I21" s="31"/>
      <c r="J21" s="19"/>
      <c r="K21" s="20"/>
      <c r="L21" s="18"/>
      <c r="M21" s="20"/>
      <c r="N21" s="20"/>
      <c r="P21" s="16" t="s">
        <v>64</v>
      </c>
      <c r="Q21" s="24">
        <f>'NO BORRAR'!AN22</f>
        <v>0.22600000000000001</v>
      </c>
      <c r="S21" s="33" t="str">
        <f>IF('NO BORRAR'!T21&gt;0,ROUND('NO BORRAR'!AE21,3),"")</f>
        <v/>
      </c>
      <c r="T21" s="33" t="str">
        <f>IF('NO BORRAR'!U21&gt;0,ROUND('NO BORRAR'!AF21,3),"")</f>
        <v/>
      </c>
      <c r="U21" s="33" t="str">
        <f>IF('NO BORRAR'!V21&gt;0,ROUND('NO BORRAR'!AG21,3),"")</f>
        <v/>
      </c>
      <c r="V21" s="33" t="str">
        <f>IF('NO BORRAR'!W21&gt;0,ROUND('NO BORRAR'!AH21,3),"")</f>
        <v/>
      </c>
      <c r="W21" s="33" t="str">
        <f>IF('NO BORRAR'!X21&gt;0,ROUND('NO BORRAR'!AI21,3),"")</f>
        <v/>
      </c>
      <c r="X21" s="44"/>
    </row>
    <row r="22" spans="1:24" ht="17.25" x14ac:dyDescent="0.3">
      <c r="A22" s="19"/>
      <c r="B22" s="20"/>
      <c r="C22" s="31"/>
      <c r="D22" s="19"/>
      <c r="E22" s="20"/>
      <c r="F22" s="31"/>
      <c r="G22" s="19"/>
      <c r="H22" s="20"/>
      <c r="I22" s="31"/>
      <c r="J22" s="19"/>
      <c r="K22" s="20"/>
      <c r="L22" s="18"/>
      <c r="M22" s="20"/>
      <c r="N22" s="20"/>
      <c r="P22" s="16" t="s">
        <v>65</v>
      </c>
      <c r="Q22" s="24">
        <f>'NO BORRAR'!AN23</f>
        <v>0.46600000000000003</v>
      </c>
      <c r="S22" s="33" t="str">
        <f>IF('NO BORRAR'!T22&gt;0,ROUND('NO BORRAR'!AE22,3),"")</f>
        <v/>
      </c>
      <c r="T22" s="33" t="str">
        <f>IF('NO BORRAR'!U22&gt;0,ROUND('NO BORRAR'!AF22,3),"")</f>
        <v/>
      </c>
      <c r="U22" s="33" t="str">
        <f>IF('NO BORRAR'!V22&gt;0,ROUND('NO BORRAR'!AG22,3),"")</f>
        <v/>
      </c>
      <c r="V22" s="33" t="str">
        <f>IF('NO BORRAR'!W22&gt;0,ROUND('NO BORRAR'!AH22,3),"")</f>
        <v/>
      </c>
      <c r="W22" s="33" t="str">
        <f>IF('NO BORRAR'!X22&gt;0,ROUND('NO BORRAR'!AI22,3),"")</f>
        <v/>
      </c>
      <c r="X22" s="44"/>
    </row>
    <row r="23" spans="1:24" ht="17.25" x14ac:dyDescent="0.3">
      <c r="A23" s="19"/>
      <c r="B23" s="20"/>
      <c r="C23" s="31"/>
      <c r="D23" s="19"/>
      <c r="E23" s="20"/>
      <c r="F23" s="31"/>
      <c r="G23" s="19"/>
      <c r="H23" s="20"/>
      <c r="I23" s="31"/>
      <c r="J23" s="19"/>
      <c r="K23" s="20"/>
      <c r="L23" s="18"/>
      <c r="M23" s="20"/>
      <c r="N23" s="20"/>
      <c r="P23" s="16" t="s">
        <v>66</v>
      </c>
      <c r="Q23" s="24">
        <f>'NO BORRAR'!AN24</f>
        <v>0.35299999999999998</v>
      </c>
      <c r="S23" s="33" t="str">
        <f>IF('NO BORRAR'!T23&gt;0,ROUND('NO BORRAR'!AE23,3),"")</f>
        <v/>
      </c>
      <c r="T23" s="33" t="str">
        <f>IF('NO BORRAR'!U23&gt;0,ROUND('NO BORRAR'!AF23,3),"")</f>
        <v/>
      </c>
      <c r="U23" s="33" t="str">
        <f>IF('NO BORRAR'!V23&gt;0,ROUND('NO BORRAR'!AG23,3),"")</f>
        <v/>
      </c>
      <c r="V23" s="33" t="str">
        <f>IF('NO BORRAR'!W23&gt;0,ROUND('NO BORRAR'!AH23,3),"")</f>
        <v/>
      </c>
      <c r="W23" s="33" t="str">
        <f>IF('NO BORRAR'!X23&gt;0,ROUND('NO BORRAR'!AI23,3),"")</f>
        <v/>
      </c>
      <c r="X23" s="44"/>
    </row>
    <row r="24" spans="1:24" ht="17.25" x14ac:dyDescent="0.3">
      <c r="A24" s="19"/>
      <c r="B24" s="20"/>
      <c r="C24" s="31"/>
      <c r="D24" s="19"/>
      <c r="E24" s="20"/>
      <c r="F24" s="31"/>
      <c r="G24" s="19"/>
      <c r="H24" s="20"/>
      <c r="I24" s="31"/>
      <c r="J24" s="19"/>
      <c r="K24" s="20"/>
      <c r="L24" s="18"/>
      <c r="M24" s="20"/>
      <c r="N24" s="20"/>
      <c r="P24" s="16" t="s">
        <v>67</v>
      </c>
      <c r="Q24" s="24">
        <f>'NO BORRAR'!AN25</f>
        <v>0.223</v>
      </c>
      <c r="S24" s="33" t="str">
        <f>IF('NO BORRAR'!T24&gt;0,ROUND('NO BORRAR'!AE24,3),"")</f>
        <v/>
      </c>
      <c r="T24" s="33" t="str">
        <f>IF('NO BORRAR'!U24&gt;0,ROUND('NO BORRAR'!AF24,3),"")</f>
        <v/>
      </c>
      <c r="U24" s="33" t="str">
        <f>IF('NO BORRAR'!V24&gt;0,ROUND('NO BORRAR'!AG24,3),"")</f>
        <v/>
      </c>
      <c r="V24" s="33" t="str">
        <f>IF('NO BORRAR'!W24&gt;0,ROUND('NO BORRAR'!AH24,3),"")</f>
        <v/>
      </c>
      <c r="W24" s="33" t="str">
        <f>IF('NO BORRAR'!X24&gt;0,ROUND('NO BORRAR'!AI24,3),"")</f>
        <v/>
      </c>
      <c r="X24" s="44"/>
    </row>
    <row r="25" spans="1:24" ht="17.25" x14ac:dyDescent="0.3">
      <c r="A25" s="19"/>
      <c r="B25" s="20"/>
      <c r="C25" s="31"/>
      <c r="D25" s="19"/>
      <c r="E25" s="20"/>
      <c r="F25" s="31"/>
      <c r="G25" s="19"/>
      <c r="H25" s="20"/>
      <c r="I25" s="31"/>
      <c r="J25" s="19"/>
      <c r="K25" s="20"/>
      <c r="L25" s="18"/>
      <c r="M25" s="20"/>
      <c r="N25" s="20"/>
      <c r="P25" s="16" t="s">
        <v>77</v>
      </c>
      <c r="Q25" s="24" t="str">
        <f>'NO BORRAR'!AN26</f>
        <v/>
      </c>
      <c r="S25" s="33" t="str">
        <f>IF('NO BORRAR'!T25&gt;0,ROUND('NO BORRAR'!AE25,3),"")</f>
        <v/>
      </c>
      <c r="T25" s="33" t="str">
        <f>IF('NO BORRAR'!U25&gt;0,ROUND('NO BORRAR'!AF25,3),"")</f>
        <v/>
      </c>
      <c r="U25" s="33" t="str">
        <f>IF('NO BORRAR'!V25&gt;0,ROUND('NO BORRAR'!AG25,3),"")</f>
        <v/>
      </c>
      <c r="V25" s="33" t="str">
        <f>IF('NO BORRAR'!W25&gt;0,ROUND('NO BORRAR'!AH25,3),"")</f>
        <v/>
      </c>
      <c r="W25" s="33" t="str">
        <f>IF('NO BORRAR'!X25&gt;0,ROUND('NO BORRAR'!AI25,3),"")</f>
        <v/>
      </c>
      <c r="X25" s="44"/>
    </row>
    <row r="26" spans="1:24" x14ac:dyDescent="0.25">
      <c r="A26" s="19"/>
      <c r="B26" s="20"/>
      <c r="C26" s="31"/>
      <c r="D26" s="19"/>
      <c r="E26" s="20"/>
      <c r="F26" s="31"/>
      <c r="G26" s="19"/>
      <c r="H26" s="20"/>
      <c r="I26" s="31"/>
      <c r="J26" s="19"/>
      <c r="K26" s="20"/>
      <c r="L26" s="18"/>
      <c r="M26" s="20"/>
      <c r="N26" s="20"/>
      <c r="P26" s="26"/>
      <c r="Q26" s="27"/>
      <c r="S26" s="33" t="str">
        <f>IF('NO BORRAR'!T26&gt;0,ROUND('NO BORRAR'!AE26,3),"")</f>
        <v/>
      </c>
      <c r="T26" s="33" t="str">
        <f>IF('NO BORRAR'!U26&gt;0,ROUND('NO BORRAR'!AF26,3),"")</f>
        <v/>
      </c>
      <c r="U26" s="33" t="str">
        <f>IF('NO BORRAR'!V26&gt;0,ROUND('NO BORRAR'!AG26,3),"")</f>
        <v/>
      </c>
      <c r="V26" s="33" t="str">
        <f>IF('NO BORRAR'!W26&gt;0,ROUND('NO BORRAR'!AH26,3),"")</f>
        <v/>
      </c>
      <c r="W26" s="33" t="str">
        <f>IF('NO BORRAR'!X26&gt;0,ROUND('NO BORRAR'!AI26,3),"")</f>
        <v/>
      </c>
      <c r="X26" s="44"/>
    </row>
    <row r="27" spans="1:24" x14ac:dyDescent="0.25">
      <c r="A27" s="19"/>
      <c r="B27" s="20"/>
      <c r="C27" s="31"/>
      <c r="D27" s="19"/>
      <c r="E27" s="20"/>
      <c r="F27" s="31"/>
      <c r="G27" s="19"/>
      <c r="H27" s="20"/>
      <c r="I27" s="31"/>
      <c r="J27" s="19"/>
      <c r="K27" s="20"/>
      <c r="L27" s="18"/>
      <c r="M27" s="20"/>
      <c r="N27" s="20"/>
      <c r="P27" s="26"/>
      <c r="Q27" s="27"/>
      <c r="S27" s="33" t="str">
        <f>IF('NO BORRAR'!T27&gt;0,ROUND('NO BORRAR'!AE27,3),"")</f>
        <v/>
      </c>
      <c r="T27" s="33" t="str">
        <f>IF('NO BORRAR'!U27&gt;0,ROUND('NO BORRAR'!AF27,3),"")</f>
        <v/>
      </c>
      <c r="U27" s="33" t="str">
        <f>IF('NO BORRAR'!V27&gt;0,ROUND('NO BORRAR'!AG27,3),"")</f>
        <v/>
      </c>
      <c r="V27" s="33" t="str">
        <f>IF('NO BORRAR'!W27&gt;0,ROUND('NO BORRAR'!AH27,3),"")</f>
        <v/>
      </c>
      <c r="W27" s="33" t="str">
        <f>IF('NO BORRAR'!X27&gt;0,ROUND('NO BORRAR'!AI27,3),"")</f>
        <v/>
      </c>
      <c r="X27" s="44"/>
    </row>
    <row r="28" spans="1:24" x14ac:dyDescent="0.25">
      <c r="A28" s="19"/>
      <c r="B28" s="20"/>
      <c r="C28" s="31"/>
      <c r="D28" s="19"/>
      <c r="E28" s="20"/>
      <c r="F28" s="31"/>
      <c r="G28" s="19"/>
      <c r="H28" s="20"/>
      <c r="I28" s="31"/>
      <c r="J28" s="19"/>
      <c r="K28" s="20"/>
      <c r="L28" s="18"/>
      <c r="M28" s="20"/>
      <c r="N28" s="20"/>
      <c r="P28" s="26"/>
      <c r="Q28" s="27"/>
      <c r="S28" s="33" t="str">
        <f>IF('NO BORRAR'!T28&gt;0,ROUND('NO BORRAR'!AE28,3),"")</f>
        <v/>
      </c>
      <c r="T28" s="33" t="str">
        <f>IF('NO BORRAR'!U28&gt;0,ROUND('NO BORRAR'!AF28,3),"")</f>
        <v/>
      </c>
      <c r="U28" s="33" t="str">
        <f>IF('NO BORRAR'!V28&gt;0,ROUND('NO BORRAR'!AG28,3),"")</f>
        <v/>
      </c>
      <c r="V28" s="33" t="str">
        <f>IF('NO BORRAR'!W28&gt;0,ROUND('NO BORRAR'!AH28,3),"")</f>
        <v/>
      </c>
      <c r="W28" s="33" t="str">
        <f>IF('NO BORRAR'!X28&gt;0,ROUND('NO BORRAR'!AI28,3),"")</f>
        <v/>
      </c>
      <c r="X28" s="44"/>
    </row>
    <row r="29" spans="1:24" x14ac:dyDescent="0.25">
      <c r="A29" s="19"/>
      <c r="B29" s="20"/>
      <c r="C29" s="31"/>
      <c r="D29" s="19"/>
      <c r="E29" s="20"/>
      <c r="F29" s="31"/>
      <c r="G29" s="19"/>
      <c r="H29" s="20"/>
      <c r="I29" s="31"/>
      <c r="J29" s="19"/>
      <c r="K29" s="20"/>
      <c r="L29" s="18"/>
      <c r="M29" s="20"/>
      <c r="N29" s="20"/>
      <c r="P29" s="26"/>
      <c r="Q29" s="27"/>
      <c r="S29" s="33" t="str">
        <f>IF('NO BORRAR'!T29&gt;0,ROUND('NO BORRAR'!AE29,3),"")</f>
        <v/>
      </c>
      <c r="T29" s="33" t="str">
        <f>IF('NO BORRAR'!U29&gt;0,ROUND('NO BORRAR'!AF29,3),"")</f>
        <v/>
      </c>
      <c r="U29" s="33" t="str">
        <f>IF('NO BORRAR'!V29&gt;0,ROUND('NO BORRAR'!AG29,3),"")</f>
        <v/>
      </c>
      <c r="V29" s="33" t="str">
        <f>IF('NO BORRAR'!W29&gt;0,ROUND('NO BORRAR'!AH29,3),"")</f>
        <v/>
      </c>
      <c r="W29" s="33" t="str">
        <f>IF('NO BORRAR'!X29&gt;0,ROUND('NO BORRAR'!AI29,3),"")</f>
        <v/>
      </c>
      <c r="X29" s="44"/>
    </row>
    <row r="30" spans="1:24" x14ac:dyDescent="0.25">
      <c r="A30" s="19"/>
      <c r="B30" s="20"/>
      <c r="C30" s="31"/>
      <c r="D30" s="19"/>
      <c r="E30" s="20"/>
      <c r="F30" s="31"/>
      <c r="G30" s="19"/>
      <c r="H30" s="20"/>
      <c r="I30" s="31"/>
      <c r="J30" s="19"/>
      <c r="K30" s="20"/>
      <c r="L30" s="18"/>
      <c r="M30" s="20"/>
      <c r="N30" s="20"/>
      <c r="P30" s="26"/>
      <c r="Q30" s="27"/>
      <c r="S30" s="33" t="str">
        <f>IF('NO BORRAR'!T30&gt;0,ROUND('NO BORRAR'!AE30,3),"")</f>
        <v/>
      </c>
      <c r="T30" s="33" t="str">
        <f>IF('NO BORRAR'!U30&gt;0,ROUND('NO BORRAR'!AF30,3),"")</f>
        <v/>
      </c>
      <c r="U30" s="33" t="str">
        <f>IF('NO BORRAR'!V30&gt;0,ROUND('NO BORRAR'!AG30,3),"")</f>
        <v/>
      </c>
      <c r="V30" s="33" t="str">
        <f>IF('NO BORRAR'!W30&gt;0,ROUND('NO BORRAR'!AH30,3),"")</f>
        <v/>
      </c>
      <c r="W30" s="33" t="str">
        <f>IF('NO BORRAR'!X30&gt;0,ROUND('NO BORRAR'!AI30,3),"")</f>
        <v/>
      </c>
      <c r="X30" s="44"/>
    </row>
    <row r="31" spans="1:24" x14ac:dyDescent="0.25">
      <c r="A31" s="19"/>
      <c r="B31" s="20"/>
      <c r="C31" s="31"/>
      <c r="D31" s="19"/>
      <c r="E31" s="20"/>
      <c r="F31" s="31"/>
      <c r="G31" s="19"/>
      <c r="H31" s="20"/>
      <c r="I31" s="31"/>
      <c r="J31" s="19"/>
      <c r="K31" s="20"/>
      <c r="L31" s="18"/>
      <c r="M31" s="20"/>
      <c r="N31" s="20"/>
      <c r="P31" s="26"/>
      <c r="Q31" s="27"/>
      <c r="S31" s="33" t="str">
        <f>IF('NO BORRAR'!T31&gt;0,ROUND('NO BORRAR'!AE31,3),"")</f>
        <v/>
      </c>
      <c r="T31" s="33" t="str">
        <f>IF('NO BORRAR'!U31&gt;0,ROUND('NO BORRAR'!AF31,3),"")</f>
        <v/>
      </c>
      <c r="U31" s="33" t="str">
        <f>IF('NO BORRAR'!V31&gt;0,ROUND('NO BORRAR'!AG31,3),"")</f>
        <v/>
      </c>
      <c r="V31" s="33" t="str">
        <f>IF('NO BORRAR'!W31&gt;0,ROUND('NO BORRAR'!AH31,3),"")</f>
        <v/>
      </c>
      <c r="W31" s="33" t="str">
        <f>IF('NO BORRAR'!X31&gt;0,ROUND('NO BORRAR'!AI31,3),"")</f>
        <v/>
      </c>
      <c r="X31" s="44"/>
    </row>
    <row r="32" spans="1:24" x14ac:dyDescent="0.25">
      <c r="A32" s="19"/>
      <c r="B32" s="20"/>
      <c r="C32" s="31"/>
      <c r="D32" s="19"/>
      <c r="E32" s="20"/>
      <c r="F32" s="31"/>
      <c r="G32" s="19"/>
      <c r="H32" s="20"/>
      <c r="I32" s="31"/>
      <c r="J32" s="19"/>
      <c r="K32" s="20"/>
      <c r="L32" s="18"/>
      <c r="M32" s="20"/>
      <c r="N32" s="20"/>
      <c r="P32" s="26"/>
      <c r="Q32" s="27"/>
      <c r="S32" s="33" t="str">
        <f>IF('NO BORRAR'!T32&gt;0,ROUND('NO BORRAR'!AE32,3),"")</f>
        <v/>
      </c>
      <c r="T32" s="33" t="str">
        <f>IF('NO BORRAR'!U32&gt;0,ROUND('NO BORRAR'!AF32,3),"")</f>
        <v/>
      </c>
      <c r="U32" s="33" t="str">
        <f>IF('NO BORRAR'!V32&gt;0,ROUND('NO BORRAR'!AG32,3),"")</f>
        <v/>
      </c>
      <c r="V32" s="33" t="str">
        <f>IF('NO BORRAR'!W32&gt;0,ROUND('NO BORRAR'!AH32,3),"")</f>
        <v/>
      </c>
      <c r="W32" s="33" t="str">
        <f>IF('NO BORRAR'!X32&gt;0,ROUND('NO BORRAR'!AI32,3),"")</f>
        <v/>
      </c>
      <c r="X32" s="44"/>
    </row>
    <row r="33" spans="1:24" x14ac:dyDescent="0.25">
      <c r="A33" s="19"/>
      <c r="B33" s="20"/>
      <c r="C33" s="31"/>
      <c r="D33" s="19"/>
      <c r="E33" s="20"/>
      <c r="F33" s="31"/>
      <c r="G33" s="19"/>
      <c r="H33" s="20"/>
      <c r="I33" s="31"/>
      <c r="J33" s="19"/>
      <c r="K33" s="20"/>
      <c r="L33" s="18"/>
      <c r="M33" s="20"/>
      <c r="N33" s="20"/>
      <c r="P33" s="26"/>
      <c r="Q33" s="27"/>
      <c r="S33" s="33" t="str">
        <f>IF('NO BORRAR'!T33&gt;0,ROUND('NO BORRAR'!AE33,3),"")</f>
        <v/>
      </c>
      <c r="T33" s="33" t="str">
        <f>IF('NO BORRAR'!U33&gt;0,ROUND('NO BORRAR'!AF33,3),"")</f>
        <v/>
      </c>
      <c r="U33" s="33" t="str">
        <f>IF('NO BORRAR'!V33&gt;0,ROUND('NO BORRAR'!AG33,3),"")</f>
        <v/>
      </c>
      <c r="V33" s="33" t="str">
        <f>IF('NO BORRAR'!W33&gt;0,ROUND('NO BORRAR'!AH33,3),"")</f>
        <v/>
      </c>
      <c r="W33" s="33" t="str">
        <f>IF('NO BORRAR'!X33&gt;0,ROUND('NO BORRAR'!AI33,3),"")</f>
        <v/>
      </c>
      <c r="X33" s="44"/>
    </row>
    <row r="34" spans="1:24" x14ac:dyDescent="0.25">
      <c r="A34" s="19"/>
      <c r="B34" s="20"/>
      <c r="C34" s="31"/>
      <c r="D34" s="19"/>
      <c r="E34" s="20"/>
      <c r="F34" s="31"/>
      <c r="G34" s="19"/>
      <c r="H34" s="20"/>
      <c r="I34" s="31"/>
      <c r="J34" s="19"/>
      <c r="K34" s="20"/>
      <c r="L34" s="18"/>
      <c r="M34" s="20"/>
      <c r="N34" s="20"/>
      <c r="P34" s="26"/>
      <c r="Q34" s="27"/>
      <c r="S34" s="33" t="str">
        <f>IF('NO BORRAR'!T34&gt;0,ROUND('NO BORRAR'!AE34,3),"")</f>
        <v/>
      </c>
      <c r="T34" s="33" t="str">
        <f>IF('NO BORRAR'!U34&gt;0,ROUND('NO BORRAR'!AF34,3),"")</f>
        <v/>
      </c>
      <c r="U34" s="33" t="str">
        <f>IF('NO BORRAR'!V34&gt;0,ROUND('NO BORRAR'!AG34,3),"")</f>
        <v/>
      </c>
      <c r="V34" s="33" t="str">
        <f>IF('NO BORRAR'!W34&gt;0,ROUND('NO BORRAR'!AH34,3),"")</f>
        <v/>
      </c>
      <c r="W34" s="33" t="str">
        <f>IF('NO BORRAR'!X34&gt;0,ROUND('NO BORRAR'!AI34,3),"")</f>
        <v/>
      </c>
      <c r="X34" s="44"/>
    </row>
    <row r="35" spans="1:24" x14ac:dyDescent="0.25">
      <c r="A35" s="19"/>
      <c r="B35" s="20"/>
      <c r="C35" s="31"/>
      <c r="D35" s="19"/>
      <c r="E35" s="20"/>
      <c r="F35" s="31"/>
      <c r="G35" s="19"/>
      <c r="H35" s="20"/>
      <c r="I35" s="31"/>
      <c r="J35" s="19"/>
      <c r="K35" s="20"/>
      <c r="L35" s="18"/>
      <c r="M35" s="20"/>
      <c r="N35" s="20"/>
      <c r="P35" s="26"/>
      <c r="Q35" s="27"/>
      <c r="S35" s="33" t="str">
        <f>IF('NO BORRAR'!T35&gt;0,ROUND('NO BORRAR'!AE35,3),"")</f>
        <v/>
      </c>
      <c r="T35" s="33" t="str">
        <f>IF('NO BORRAR'!U35&gt;0,ROUND('NO BORRAR'!AF35,3),"")</f>
        <v/>
      </c>
      <c r="U35" s="33" t="str">
        <f>IF('NO BORRAR'!V35&gt;0,ROUND('NO BORRAR'!AG35,3),"")</f>
        <v/>
      </c>
      <c r="V35" s="33" t="str">
        <f>IF('NO BORRAR'!W35&gt;0,ROUND('NO BORRAR'!AH35,3),"")</f>
        <v/>
      </c>
      <c r="W35" s="33" t="str">
        <f>IF('NO BORRAR'!X35&gt;0,ROUND('NO BORRAR'!AI35,3),"")</f>
        <v/>
      </c>
      <c r="X35" s="44"/>
    </row>
    <row r="36" spans="1:24" x14ac:dyDescent="0.25">
      <c r="B36" s="18"/>
      <c r="C36" s="31"/>
      <c r="E36" s="18"/>
      <c r="F36" s="31"/>
      <c r="H36" s="18"/>
      <c r="I36" s="31"/>
      <c r="K36" s="18"/>
      <c r="L36" s="18"/>
      <c r="M36" s="18"/>
      <c r="N36" s="18"/>
    </row>
    <row r="37" spans="1:24" x14ac:dyDescent="0.25">
      <c r="B37" s="18"/>
      <c r="C37" s="31"/>
      <c r="E37" s="18"/>
      <c r="F37" s="31"/>
      <c r="H37" s="18"/>
      <c r="I37" s="31"/>
      <c r="K37" s="18"/>
      <c r="L37" s="18"/>
      <c r="M37" s="18"/>
      <c r="N37" s="18"/>
    </row>
    <row r="38" spans="1:24" x14ac:dyDescent="0.25">
      <c r="B38" s="18"/>
      <c r="C38" s="31"/>
      <c r="E38" s="18"/>
      <c r="F38" s="31"/>
      <c r="H38" s="18"/>
      <c r="I38" s="31"/>
      <c r="K38" s="18"/>
      <c r="L38" s="18"/>
      <c r="M38" s="18"/>
      <c r="N38" s="18"/>
    </row>
    <row r="39" spans="1:24" x14ac:dyDescent="0.25">
      <c r="B39" s="18"/>
      <c r="C39" s="31"/>
      <c r="E39" s="18"/>
      <c r="F39" s="31"/>
      <c r="H39" s="18"/>
      <c r="I39" s="31"/>
      <c r="K39" s="18"/>
      <c r="L39" s="18"/>
      <c r="M39" s="18"/>
      <c r="N39" s="18"/>
    </row>
    <row r="40" spans="1:24" x14ac:dyDescent="0.25">
      <c r="B40" s="18"/>
      <c r="C40" s="31"/>
      <c r="E40" s="18"/>
      <c r="F40" s="31"/>
      <c r="H40" s="18"/>
      <c r="I40" s="31"/>
      <c r="K40" s="18"/>
      <c r="L40" s="18"/>
      <c r="M40" s="18"/>
      <c r="N40" s="18"/>
    </row>
    <row r="41" spans="1:24" x14ac:dyDescent="0.25">
      <c r="B41" s="18"/>
      <c r="C41" s="31"/>
      <c r="E41" s="18"/>
      <c r="F41" s="31"/>
      <c r="H41" s="18"/>
      <c r="I41" s="31"/>
      <c r="K41" s="18"/>
      <c r="L41" s="18"/>
      <c r="M41" s="18"/>
      <c r="N41" s="18"/>
    </row>
  </sheetData>
  <dataConsolidate/>
  <conditionalFormatting sqref="Q2">
    <cfRule type="cellIs" dxfId="8" priority="7" operator="greaterThan">
      <formula>0.699</formula>
    </cfRule>
    <cfRule type="cellIs" dxfId="7" priority="9" operator="greaterThan">
      <formula>0.69</formula>
    </cfRule>
    <cfRule type="cellIs" dxfId="6" priority="10" operator="between">
      <formula>0.499</formula>
      <formula>0.699</formula>
    </cfRule>
  </conditionalFormatting>
  <conditionalFormatting sqref="Q4">
    <cfRule type="cellIs" dxfId="5" priority="8" operator="greaterThan">
      <formula>0.699</formula>
    </cfRule>
  </conditionalFormatting>
  <conditionalFormatting sqref="S3:X35">
    <cfRule type="cellIs" dxfId="4" priority="6" operator="greaterThan">
      <formula>0.699</formula>
    </cfRule>
  </conditionalFormatting>
  <conditionalFormatting sqref="Q6">
    <cfRule type="cellIs" dxfId="3" priority="5" operator="greaterThan">
      <formula>0.699</formula>
    </cfRule>
  </conditionalFormatting>
  <conditionalFormatting sqref="Q6:Q10">
    <cfRule type="cellIs" dxfId="2" priority="4" operator="greaterThan">
      <formula>0.699</formula>
    </cfRule>
  </conditionalFormatting>
  <conditionalFormatting sqref="Q13:Q17">
    <cfRule type="cellIs" dxfId="1" priority="3" operator="greaterThan">
      <formula>0.699</formula>
    </cfRule>
  </conditionalFormatting>
  <conditionalFormatting sqref="Q12">
    <cfRule type="cellIs" dxfId="0" priority="1" operator="greaterThan">
      <formula>0.699</formula>
    </cfRule>
  </conditionalFormatting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55"/>
  <sheetViews>
    <sheetView topLeftCell="XFB1" zoomScale="55" zoomScaleNormal="55" workbookViewId="0">
      <selection activeCell="XFB2" sqref="XFB2"/>
    </sheetView>
  </sheetViews>
  <sheetFormatPr baseColWidth="10" defaultRowHeight="15" x14ac:dyDescent="0.25"/>
  <cols>
    <col min="1" max="1" width="11.42578125" hidden="1" customWidth="1"/>
    <col min="2" max="3" width="11.140625" style="4" hidden="1" customWidth="1"/>
    <col min="4" max="6" width="11.140625" style="5" hidden="1" customWidth="1"/>
    <col min="7" max="7" width="11.140625" style="7" hidden="1" customWidth="1"/>
    <col min="8" max="12" width="11.140625" style="5" hidden="1" customWidth="1"/>
    <col min="13" max="13" width="11.140625" style="7" hidden="1" customWidth="1"/>
    <col min="14" max="15" width="11.140625" style="5" hidden="1" customWidth="1"/>
    <col min="16" max="16" width="11.140625" style="7" hidden="1" customWidth="1"/>
    <col min="17" max="18" width="11.140625" style="5" hidden="1" customWidth="1"/>
    <col min="19" max="19" width="11.140625" style="7" hidden="1" customWidth="1"/>
    <col min="20" max="38" width="11.140625" style="5" hidden="1" customWidth="1"/>
    <col min="39" max="39" width="15.140625" style="5" hidden="1" customWidth="1"/>
    <col min="40" max="45" width="11.140625" style="5" hidden="1" customWidth="1"/>
    <col min="46" max="46" width="11.42578125" style="5" hidden="1" customWidth="1"/>
    <col min="47" max="47" width="71.5703125" style="5" hidden="1" customWidth="1"/>
    <col min="48" max="16379" width="11.42578125" style="5" hidden="1" customWidth="1"/>
    <col min="16380" max="16381" width="11.42578125" hidden="1" customWidth="1"/>
    <col min="16382" max="16384" width="11.42578125" customWidth="1"/>
  </cols>
  <sheetData>
    <row r="2" spans="4:75" x14ac:dyDescent="0.25">
      <c r="E2" s="5" t="s">
        <v>18</v>
      </c>
      <c r="F2" s="5" t="s">
        <v>23</v>
      </c>
      <c r="G2" s="7" t="s">
        <v>53</v>
      </c>
      <c r="H2" s="5" t="s">
        <v>19</v>
      </c>
      <c r="I2" s="5" t="s">
        <v>24</v>
      </c>
      <c r="J2" s="5" t="s">
        <v>53</v>
      </c>
      <c r="K2" s="5" t="s">
        <v>20</v>
      </c>
      <c r="L2" s="5" t="s">
        <v>25</v>
      </c>
      <c r="M2" s="7" t="s">
        <v>53</v>
      </c>
      <c r="N2" s="5" t="s">
        <v>21</v>
      </c>
      <c r="O2" s="5" t="s">
        <v>26</v>
      </c>
      <c r="P2" s="7" t="s">
        <v>53</v>
      </c>
      <c r="Q2" s="5" t="s">
        <v>75</v>
      </c>
      <c r="R2" s="5" t="s">
        <v>74</v>
      </c>
      <c r="S2" s="7" t="s">
        <v>53</v>
      </c>
      <c r="T2" s="5" t="s">
        <v>22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79</v>
      </c>
      <c r="AJ2" s="5" t="s">
        <v>17</v>
      </c>
    </row>
    <row r="3" spans="4:75" x14ac:dyDescent="0.25">
      <c r="D3" s="2"/>
      <c r="E3" s="5">
        <f>CÁLCULOS!A3*CÁLCULOS!A3</f>
        <v>1.6900000000000002E-2</v>
      </c>
      <c r="F3" s="5">
        <f t="shared" ref="F3:F41" si="0">IF(E3&gt;0,1-(E3+T3),0)</f>
        <v>0.8387</v>
      </c>
      <c r="G3" s="7">
        <f>E3/(1-E3)</f>
        <v>1.7190519784355613E-2</v>
      </c>
      <c r="H3" s="5">
        <f>CÁLCULOS!D3*CÁLCULOS!D3</f>
        <v>0.34809999999999997</v>
      </c>
      <c r="I3" s="5">
        <f t="shared" ref="I3:I40" si="1">IF(H3&gt;0,1-(H3+U3),0)</f>
        <v>0.59430000000000005</v>
      </c>
      <c r="J3" s="7">
        <f t="shared" ref="J3:J41" si="2">H3/(1-H3)</f>
        <v>0.53397760392698257</v>
      </c>
      <c r="K3" s="5">
        <f>CÁLCULOS!G3*CÁLCULOS!G3</f>
        <v>0.5625</v>
      </c>
      <c r="L3" s="5">
        <f t="shared" ref="L3:L40" si="3">IF(K3&gt;0,1-(K3+V3),0)</f>
        <v>0.13500000000000001</v>
      </c>
      <c r="M3" s="7">
        <f t="shared" ref="M3:M41" si="4">K3/(1-K3)</f>
        <v>1.2857142857142858</v>
      </c>
      <c r="N3" s="5">
        <f>CÁLCULOS!J3*CÁLCULOS!J3</f>
        <v>5.7599999999999998E-2</v>
      </c>
      <c r="O3" s="5">
        <f>IF(N3&gt;0,1-(N3+W3),0)</f>
        <v>0.58240000000000003</v>
      </c>
      <c r="P3" s="7">
        <f>N3/(1-N3)</f>
        <v>6.112054329371816E-2</v>
      </c>
      <c r="Q3" s="5">
        <f>CÁLCULOS!M3*CÁLCULOS!M3</f>
        <v>0</v>
      </c>
      <c r="R3" s="5">
        <f>IF(Q3&gt;0,1-(Q3+X3),0)</f>
        <v>0</v>
      </c>
      <c r="S3" s="7">
        <f>Q3/(1-Q3)</f>
        <v>0</v>
      </c>
      <c r="T3" s="5">
        <f>CÁLCULOS!B3*CÁLCULOS!B3</f>
        <v>0.1444</v>
      </c>
      <c r="U3" s="5">
        <f>CÁLCULOS!E3*CÁLCULOS!E3</f>
        <v>5.7599999999999998E-2</v>
      </c>
      <c r="V3" s="5">
        <f>CÁLCULOS!H3*CÁLCULOS!H3</f>
        <v>0.30250000000000005</v>
      </c>
      <c r="W3" s="5">
        <f>CÁLCULOS!K3*CÁLCULOS!K3</f>
        <v>0.36</v>
      </c>
      <c r="X3" s="5">
        <f>CÁLCULOS!N3*CÁLCULOS!N3</f>
        <v>0</v>
      </c>
      <c r="Y3" s="7">
        <f>T3/(1-T3)</f>
        <v>0.16877045348293596</v>
      </c>
      <c r="Z3" s="7">
        <f t="shared" ref="Z3:AB3" si="5">U3/(1-U3)</f>
        <v>6.112054329371816E-2</v>
      </c>
      <c r="AA3" s="7">
        <f t="shared" si="5"/>
        <v>0.43369175627240147</v>
      </c>
      <c r="AB3" s="7">
        <f t="shared" si="5"/>
        <v>0.5625</v>
      </c>
      <c r="AC3" s="7">
        <f>X3/(1-X3)</f>
        <v>0</v>
      </c>
      <c r="AE3" s="5">
        <f t="shared" ref="AE3:AE41" si="6">T3/(E3+T3)</f>
        <v>0.89522628642281465</v>
      </c>
      <c r="AF3" s="5">
        <f t="shared" ref="AF3:AF36" si="7">U3/(H3+U3)</f>
        <v>0.14197683017007642</v>
      </c>
      <c r="AG3" s="5">
        <f t="shared" ref="AG3:AG36" si="8">V3/(K3+V3)</f>
        <v>0.34971098265895961</v>
      </c>
      <c r="AH3" s="5">
        <f>W3/(N3+W3)</f>
        <v>0.86206896551724144</v>
      </c>
      <c r="AI3" s="5" t="e">
        <f>X3/(Q3+X3)</f>
        <v>#DIV/0!</v>
      </c>
      <c r="AJ3" s="5">
        <f t="shared" ref="AJ3:AJ41" si="9">ROUND(AE3,3)</f>
        <v>0.89500000000000002</v>
      </c>
    </row>
    <row r="4" spans="4:75" x14ac:dyDescent="0.25">
      <c r="D4" s="2"/>
      <c r="E4" s="5">
        <f>CÁLCULOS!A4*CÁLCULOS!A4</f>
        <v>1.0000000000000002E-2</v>
      </c>
      <c r="F4" s="5">
        <f t="shared" si="0"/>
        <v>0.3176000000000001</v>
      </c>
      <c r="G4" s="7">
        <f>E4/(1-E4)</f>
        <v>1.0101010101010104E-2</v>
      </c>
      <c r="H4" s="5">
        <f>CÁLCULOS!D4*CÁLCULOS!D4</f>
        <v>0.18489999999999998</v>
      </c>
      <c r="I4" s="5">
        <f t="shared" si="1"/>
        <v>0.50149999999999995</v>
      </c>
      <c r="J4" s="7">
        <f t="shared" si="2"/>
        <v>0.22684333210648996</v>
      </c>
      <c r="K4" s="5">
        <f>CÁLCULOS!G4*CÁLCULOS!G4</f>
        <v>0.22089999999999999</v>
      </c>
      <c r="L4" s="5">
        <f t="shared" si="3"/>
        <v>9.0200000000000058E-2</v>
      </c>
      <c r="M4" s="7">
        <f t="shared" si="4"/>
        <v>0.28353228083686305</v>
      </c>
      <c r="N4" s="5">
        <f>CÁLCULOS!J4*CÁLCULOS!J4</f>
        <v>0.12959999999999999</v>
      </c>
      <c r="O4" s="5">
        <f t="shared" ref="O4:O40" si="10">IF(N4&gt;0,1-(N4+W4),0)</f>
        <v>0.16480000000000006</v>
      </c>
      <c r="P4" s="7">
        <f t="shared" ref="P4:P41" si="11">N4/(1-N4)</f>
        <v>0.14889705882352938</v>
      </c>
      <c r="Q4" s="5">
        <f>CÁLCULOS!M4*CÁLCULOS!M4</f>
        <v>0</v>
      </c>
      <c r="R4" s="5">
        <f t="shared" ref="R4:R41" si="12">IF(Q4&gt;0,1-(Q4+X4),0)</f>
        <v>0</v>
      </c>
      <c r="S4" s="7">
        <f t="shared" ref="S4:S41" si="13">Q4/(1-Q4)</f>
        <v>0</v>
      </c>
      <c r="T4" s="5">
        <f>CÁLCULOS!B4*CÁLCULOS!B4</f>
        <v>0.67239999999999989</v>
      </c>
      <c r="U4" s="5">
        <f>CÁLCULOS!E4*CÁLCULOS!E4</f>
        <v>0.31360000000000005</v>
      </c>
      <c r="V4" s="5">
        <f>CÁLCULOS!H4*CÁLCULOS!H4</f>
        <v>0.68889999999999996</v>
      </c>
      <c r="W4" s="5">
        <f>CÁLCULOS!K4*CÁLCULOS!K4</f>
        <v>0.70559999999999989</v>
      </c>
      <c r="X4" s="5">
        <f>CÁLCULOS!N4*CÁLCULOS!N4</f>
        <v>0</v>
      </c>
      <c r="Y4" s="7">
        <f t="shared" ref="Y4:Y41" si="14">T4/(1-T4)</f>
        <v>2.0525030525030514</v>
      </c>
      <c r="Z4" s="7">
        <f t="shared" ref="Z4:Z41" si="15">U4/(1-U4)</f>
        <v>0.456876456876457</v>
      </c>
      <c r="AA4" s="7">
        <f t="shared" ref="AA4:AA41" si="16">V4/(1-V4)</f>
        <v>2.2144005143040819</v>
      </c>
      <c r="AB4" s="7">
        <f t="shared" ref="AB4:AB41" si="17">W4/(1-W4)</f>
        <v>2.3967391304347814</v>
      </c>
      <c r="AC4" s="7">
        <f t="shared" ref="AC4:AC41" si="18">X4/(1-X4)</f>
        <v>0</v>
      </c>
      <c r="AE4" s="5">
        <f t="shared" si="6"/>
        <v>0.98534583821805388</v>
      </c>
      <c r="AF4" s="5">
        <f t="shared" si="7"/>
        <v>0.62908726178535612</v>
      </c>
      <c r="AG4" s="5">
        <f t="shared" si="8"/>
        <v>0.75719938448010549</v>
      </c>
      <c r="AH4" s="5">
        <f t="shared" ref="AH4:AH36" si="19">W4/(N4+W4)</f>
        <v>0.84482758620689646</v>
      </c>
      <c r="AI4" s="5" t="e">
        <f t="shared" ref="AI4:AI36" si="20">X4/(Q4+X4)</f>
        <v>#DIV/0!</v>
      </c>
      <c r="AJ4" s="5">
        <f t="shared" si="9"/>
        <v>0.98499999999999999</v>
      </c>
      <c r="AL4" s="3" t="s">
        <v>16</v>
      </c>
      <c r="AM4" s="3">
        <f>IF(E3&gt;0,(SUM(T3:X41)/(SUM(T3:X41)+(SUM(E3:S41)-(L42+O42+I42+F42+G43+J43+M43+P43+R42+S43)))),"")</f>
        <v>0.79549529967940025</v>
      </c>
      <c r="AN4" s="3">
        <f>IF(E3&gt;0,ROUND(AM4,3),"")</f>
        <v>0.79500000000000004</v>
      </c>
    </row>
    <row r="5" spans="4:75" x14ac:dyDescent="0.25">
      <c r="D5" s="2"/>
      <c r="E5" s="5">
        <f>CÁLCULOS!A5*CÁLCULOS!A5</f>
        <v>0.1444</v>
      </c>
      <c r="F5" s="5">
        <f t="shared" si="0"/>
        <v>0.18320000000000014</v>
      </c>
      <c r="G5" s="7">
        <f t="shared" ref="G5:G41" si="21">E5/(1-E5)</f>
        <v>0.16877045348293596</v>
      </c>
      <c r="H5" s="5">
        <f>CÁLCULOS!D5*CÁLCULOS!D5</f>
        <v>0.60840000000000005</v>
      </c>
      <c r="I5" s="5">
        <f t="shared" si="1"/>
        <v>0.3879999999999999</v>
      </c>
      <c r="J5" s="7">
        <f t="shared" si="2"/>
        <v>1.5536261491317676</v>
      </c>
      <c r="K5" s="5">
        <f>CÁLCULOS!G5*CÁLCULOS!G5</f>
        <v>3.5999999999999999E-3</v>
      </c>
      <c r="L5" s="5">
        <f t="shared" si="3"/>
        <v>5.5499999999999994E-2</v>
      </c>
      <c r="M5" s="7">
        <f t="shared" si="4"/>
        <v>3.6130068245684463E-3</v>
      </c>
      <c r="N5" s="5">
        <f>CÁLCULOS!J5*CÁLCULOS!J5</f>
        <v>6.7600000000000007E-2</v>
      </c>
      <c r="O5" s="5">
        <f t="shared" si="10"/>
        <v>0.49679999999999991</v>
      </c>
      <c r="P5" s="7">
        <f t="shared" si="11"/>
        <v>7.2501072501072503E-2</v>
      </c>
      <c r="Q5" s="5">
        <f>CÁLCULOS!M5*CÁLCULOS!M5</f>
        <v>0</v>
      </c>
      <c r="R5" s="5">
        <f t="shared" si="12"/>
        <v>0</v>
      </c>
      <c r="S5" s="7">
        <f t="shared" si="13"/>
        <v>0</v>
      </c>
      <c r="T5" s="5">
        <f>CÁLCULOS!B5*CÁLCULOS!B5</f>
        <v>0.67239999999999989</v>
      </c>
      <c r="U5" s="5">
        <f>CÁLCULOS!E5*CÁLCULOS!E5</f>
        <v>3.5999999999999999E-3</v>
      </c>
      <c r="V5" s="5">
        <f>CÁLCULOS!H5*CÁLCULOS!H5</f>
        <v>0.94089999999999996</v>
      </c>
      <c r="W5" s="5">
        <f>CÁLCULOS!K5*CÁLCULOS!K5</f>
        <v>0.43560000000000004</v>
      </c>
      <c r="X5" s="5">
        <f>CÁLCULOS!N5*CÁLCULOS!N5</f>
        <v>0</v>
      </c>
      <c r="Y5" s="7">
        <f t="shared" si="14"/>
        <v>2.0525030525030514</v>
      </c>
      <c r="Z5" s="7">
        <f t="shared" si="15"/>
        <v>3.6130068245684463E-3</v>
      </c>
      <c r="AA5" s="7">
        <f t="shared" si="16"/>
        <v>15.920473773265639</v>
      </c>
      <c r="AB5" s="7">
        <f t="shared" si="17"/>
        <v>0.77179305457122616</v>
      </c>
      <c r="AC5" s="7">
        <f t="shared" si="18"/>
        <v>0</v>
      </c>
      <c r="AE5" s="5">
        <f t="shared" si="6"/>
        <v>0.82321253672869732</v>
      </c>
      <c r="AF5" s="5">
        <f t="shared" si="7"/>
        <v>5.8823529411764696E-3</v>
      </c>
      <c r="AG5" s="5">
        <f t="shared" si="8"/>
        <v>0.99618845950238222</v>
      </c>
      <c r="AH5" s="5">
        <f t="shared" si="19"/>
        <v>0.86565977742448319</v>
      </c>
      <c r="AI5" s="5" t="e">
        <f t="shared" si="20"/>
        <v>#DIV/0!</v>
      </c>
      <c r="AJ5" s="5">
        <f t="shared" si="9"/>
        <v>0.82299999999999995</v>
      </c>
      <c r="AL5" s="3" t="s">
        <v>0</v>
      </c>
      <c r="AM5" s="3"/>
      <c r="AN5" s="3">
        <f>IF(E3&gt;0,ROUND(AV31,3),"")</f>
        <v>0.76500000000000001</v>
      </c>
    </row>
    <row r="6" spans="4:75" ht="18.75" x14ac:dyDescent="0.35">
      <c r="D6" s="2"/>
      <c r="E6" s="5">
        <f>CÁLCULOS!A6*CÁLCULOS!A6</f>
        <v>0.12249999999999998</v>
      </c>
      <c r="F6" s="5">
        <f t="shared" si="0"/>
        <v>0.28460000000000008</v>
      </c>
      <c r="G6" s="7">
        <f t="shared" si="21"/>
        <v>0.13960113960113957</v>
      </c>
      <c r="H6" s="5">
        <f>CÁLCULOS!D6*CÁLCULOS!D6</f>
        <v>0.50409999999999999</v>
      </c>
      <c r="I6" s="5">
        <f t="shared" si="1"/>
        <v>0.23580000000000001</v>
      </c>
      <c r="J6" s="7">
        <f t="shared" si="2"/>
        <v>1.0165355918531962</v>
      </c>
      <c r="K6" s="5">
        <f>CÁLCULOS!G6*CÁLCULOS!G6</f>
        <v>9.6100000000000005E-2</v>
      </c>
      <c r="L6" s="5">
        <f t="shared" si="3"/>
        <v>9.3899999999999983E-2</v>
      </c>
      <c r="M6" s="7">
        <f t="shared" si="4"/>
        <v>0.10631707047239738</v>
      </c>
      <c r="N6" s="5">
        <f>CÁLCULOS!J6*CÁLCULOS!J6</f>
        <v>8.0999999999999996E-3</v>
      </c>
      <c r="O6" s="5">
        <f t="shared" si="10"/>
        <v>0.45900000000000007</v>
      </c>
      <c r="P6" s="7">
        <f t="shared" si="11"/>
        <v>8.1661457808246789E-3</v>
      </c>
      <c r="Q6" s="5">
        <f>CÁLCULOS!M6*CÁLCULOS!M6</f>
        <v>0</v>
      </c>
      <c r="R6" s="5">
        <f t="shared" si="12"/>
        <v>0</v>
      </c>
      <c r="S6" s="7">
        <f t="shared" si="13"/>
        <v>0</v>
      </c>
      <c r="T6" s="5">
        <f>CÁLCULOS!B6*CÁLCULOS!B6</f>
        <v>0.59289999999999998</v>
      </c>
      <c r="U6" s="5">
        <f>CÁLCULOS!E6*CÁLCULOS!E6</f>
        <v>0.2601</v>
      </c>
      <c r="V6" s="5">
        <f>CÁLCULOS!H6*CÁLCULOS!H6</f>
        <v>0.81</v>
      </c>
      <c r="W6" s="5">
        <f>CÁLCULOS!K6*CÁLCULOS!K6</f>
        <v>0.53289999999999993</v>
      </c>
      <c r="X6" s="5">
        <f>CÁLCULOS!N6*CÁLCULOS!N6</f>
        <v>0</v>
      </c>
      <c r="Y6" s="7">
        <f t="shared" si="14"/>
        <v>1.4563989191844755</v>
      </c>
      <c r="Z6" s="7">
        <f t="shared" si="15"/>
        <v>0.35153399107987565</v>
      </c>
      <c r="AA6" s="7">
        <f t="shared" si="16"/>
        <v>4.2631578947368434</v>
      </c>
      <c r="AB6" s="7">
        <f t="shared" si="17"/>
        <v>1.140869192892314</v>
      </c>
      <c r="AC6" s="7">
        <f t="shared" si="18"/>
        <v>0</v>
      </c>
      <c r="AE6" s="5">
        <f t="shared" si="6"/>
        <v>0.82876712328767133</v>
      </c>
      <c r="AF6" s="5">
        <f t="shared" si="7"/>
        <v>0.3403559277676001</v>
      </c>
      <c r="AG6" s="5">
        <f t="shared" si="8"/>
        <v>0.89394106610749369</v>
      </c>
      <c r="AH6" s="5">
        <f t="shared" si="19"/>
        <v>0.98502772643253234</v>
      </c>
      <c r="AI6" s="5" t="e">
        <f t="shared" si="20"/>
        <v>#DIV/0!</v>
      </c>
      <c r="AJ6" s="5">
        <f t="shared" si="9"/>
        <v>0.82899999999999996</v>
      </c>
      <c r="AL6" s="9" t="s">
        <v>31</v>
      </c>
      <c r="AM6" s="3">
        <f>IF(E3&gt;0,((SUM(CÁLCULOS!B3:B41,CÁLCULOS!E3:E41,CÁLCULOS!H3:H41,CÁLCULOS!K3:K41,CÁLCULOS!N3:N41)^2)/(SUM(CÁLCULOS!B3:B41,CÁLCULOS!E3:E41,CÁLCULOS!H3:H41,CÁLCULOS!K3:K41,CÁLCULOS!N3:N41)^2+(SUM(CÁLCULOS!D3:D41))^2+(SUM(CÁLCULOS!G3:G41))^2+(SUM(CÁLCULOS!J3:J41))^2+(SUM(CÁLCULOS!A3:A41))^2++(SUM(CÁLCULOS!M3:M41))^2+SUM(AE44))),"")</f>
        <v>0.93448579332099257</v>
      </c>
      <c r="AN6" s="3">
        <f>IF(E3&gt;0,ROUND(AM6,3),"")</f>
        <v>0.93400000000000005</v>
      </c>
      <c r="AZ6" s="13"/>
      <c r="BA6" s="13"/>
      <c r="BB6" s="13"/>
      <c r="BC6" s="13"/>
      <c r="BD6" s="13" t="s">
        <v>68</v>
      </c>
      <c r="BE6" s="13"/>
      <c r="BF6" s="13"/>
      <c r="BG6" s="13"/>
      <c r="BH6" s="13"/>
      <c r="BI6" s="13" t="s">
        <v>69</v>
      </c>
      <c r="BJ6" s="13"/>
      <c r="BK6" s="13"/>
      <c r="BL6" s="13"/>
      <c r="BM6" s="13"/>
      <c r="BN6" s="13" t="s">
        <v>70</v>
      </c>
      <c r="BO6" s="13"/>
      <c r="BP6" s="13"/>
      <c r="BQ6" s="13"/>
      <c r="BR6" s="13"/>
      <c r="BS6" s="13" t="s">
        <v>71</v>
      </c>
      <c r="BT6" s="13"/>
      <c r="BU6" s="13"/>
      <c r="BV6" s="13"/>
      <c r="BW6" s="13"/>
    </row>
    <row r="7" spans="4:75" x14ac:dyDescent="0.25">
      <c r="D7" s="2"/>
      <c r="E7" s="5">
        <f>CÁLCULOS!A7*CÁLCULOS!A7</f>
        <v>7.8400000000000011E-2</v>
      </c>
      <c r="F7" s="5">
        <f t="shared" si="0"/>
        <v>0.374</v>
      </c>
      <c r="G7" s="7">
        <f t="shared" si="21"/>
        <v>8.5069444444444461E-2</v>
      </c>
      <c r="H7" s="5">
        <f>CÁLCULOS!D7*CÁLCULOS!D7</f>
        <v>0.20250000000000001</v>
      </c>
      <c r="I7" s="5">
        <f t="shared" si="1"/>
        <v>0.58589999999999998</v>
      </c>
      <c r="J7" s="7">
        <f t="shared" si="2"/>
        <v>0.25391849529780569</v>
      </c>
      <c r="K7" s="5">
        <f>CÁLCULOS!G7*CÁLCULOS!G7</f>
        <v>0.2601</v>
      </c>
      <c r="L7" s="5">
        <f t="shared" si="3"/>
        <v>8.3799999999999875E-2</v>
      </c>
      <c r="M7" s="7">
        <f t="shared" si="4"/>
        <v>0.35153399107987565</v>
      </c>
      <c r="N7" s="5">
        <f>CÁLCULOS!J7*CÁLCULOS!J7</f>
        <v>1.0000000000000002E-2</v>
      </c>
      <c r="O7" s="5">
        <f t="shared" si="10"/>
        <v>0.5</v>
      </c>
      <c r="P7" s="7">
        <f t="shared" si="11"/>
        <v>1.0101010101010104E-2</v>
      </c>
      <c r="Q7" s="5">
        <f>CÁLCULOS!M7*CÁLCULOS!M7</f>
        <v>0</v>
      </c>
      <c r="R7" s="5">
        <f t="shared" si="12"/>
        <v>0</v>
      </c>
      <c r="S7" s="7">
        <f t="shared" si="13"/>
        <v>0</v>
      </c>
      <c r="T7" s="5">
        <f>CÁLCULOS!B7*CÁLCULOS!B7</f>
        <v>0.54759999999999998</v>
      </c>
      <c r="U7" s="5">
        <f>CÁLCULOS!E7*CÁLCULOS!E7</f>
        <v>0.21160000000000001</v>
      </c>
      <c r="V7" s="5">
        <f>CÁLCULOS!H7*CÁLCULOS!H7</f>
        <v>0.65610000000000013</v>
      </c>
      <c r="W7" s="5">
        <f>CÁLCULOS!K7*CÁLCULOS!K7</f>
        <v>0.48999999999999994</v>
      </c>
      <c r="X7" s="5">
        <f>CÁLCULOS!N7*CÁLCULOS!N7</f>
        <v>0</v>
      </c>
      <c r="Y7" s="7">
        <f t="shared" si="14"/>
        <v>1.2104332449160033</v>
      </c>
      <c r="Z7" s="7">
        <f t="shared" si="15"/>
        <v>0.2683916793505835</v>
      </c>
      <c r="AA7" s="7">
        <f t="shared" si="16"/>
        <v>1.907822041291074</v>
      </c>
      <c r="AB7" s="7">
        <f t="shared" si="17"/>
        <v>0.96078431372549</v>
      </c>
      <c r="AC7" s="7">
        <f t="shared" si="18"/>
        <v>0</v>
      </c>
      <c r="AE7" s="5">
        <f t="shared" si="6"/>
        <v>0.87476038338658146</v>
      </c>
      <c r="AF7" s="5">
        <f t="shared" si="7"/>
        <v>0.5109876841342671</v>
      </c>
      <c r="AG7" s="5">
        <f t="shared" si="8"/>
        <v>0.71611001964636545</v>
      </c>
      <c r="AH7" s="5">
        <f t="shared" si="19"/>
        <v>0.98</v>
      </c>
      <c r="AI7" s="5" t="e">
        <f t="shared" si="20"/>
        <v>#DIV/0!</v>
      </c>
      <c r="AJ7" s="5">
        <f t="shared" si="9"/>
        <v>0.875</v>
      </c>
      <c r="AN7" s="5" t="str">
        <f>IF(AM7&gt;0,ROUND(AM7,3),"")</f>
        <v/>
      </c>
      <c r="AZ7">
        <f>CÁLCULOS!A3*CÁLCULOS!A3</f>
        <v>1.6900000000000002E-2</v>
      </c>
      <c r="BA7">
        <f t="shared" ref="BA7:BA39" si="22">ACOS(SQRT(AZ7))</f>
        <v>1.440427347091751</v>
      </c>
      <c r="BB7">
        <f>CÁLCULOS!B3*CÁLCULOS!B3</f>
        <v>0.1444</v>
      </c>
      <c r="BC7">
        <f t="shared" ref="BC7:BC39" si="23">ACOS(SQRT(BB7))</f>
        <v>1.1810000303206361</v>
      </c>
      <c r="BD7">
        <f t="shared" ref="BD7:BD39" si="24">2*(BA7-BC7)</f>
        <v>0.51885463354222994</v>
      </c>
      <c r="BE7">
        <f>CÁLCULOS!D3*CÁLCULOS!D3</f>
        <v>0.34809999999999997</v>
      </c>
      <c r="BF7">
        <f t="shared" ref="BF7:BF39" si="25">ACOS(SQRT(BE7))</f>
        <v>0.93973748601687523</v>
      </c>
      <c r="BG7">
        <f>CÁLCULOS!E3*CÁLCULOS!E3</f>
        <v>5.7599999999999998E-2</v>
      </c>
      <c r="BH7">
        <f t="shared" ref="BH7:BH39" si="26">ACOS(SQRT(BG7))</f>
        <v>1.3284304757559333</v>
      </c>
      <c r="BI7">
        <f t="shared" ref="BI7:BI39" si="27">2*(BF7-BH7)</f>
        <v>-0.77738597947811616</v>
      </c>
      <c r="BJ7">
        <f>CÁLCULOS!G3*CÁLCULOS!G3</f>
        <v>0.5625</v>
      </c>
      <c r="BK7">
        <f t="shared" ref="BK7:BK39" si="28">ACOS(SQRT(BJ7))</f>
        <v>0.72273424781341555</v>
      </c>
      <c r="BL7">
        <f>CÁLCULOS!H3*CÁLCULOS!H3</f>
        <v>0.30250000000000005</v>
      </c>
      <c r="BM7">
        <f t="shared" ref="BM7:BM39" si="29">ACOS(SQRT(BL7))</f>
        <v>0.98843208892615309</v>
      </c>
      <c r="BN7">
        <f t="shared" ref="BN7:BN39" si="30">2*(BK7-BM7)</f>
        <v>-0.53139568222547506</v>
      </c>
      <c r="BO7">
        <f>CÁLCULOS!J3*CÁLCULOS!J3</f>
        <v>5.7599999999999998E-2</v>
      </c>
      <c r="BP7">
        <f t="shared" ref="BP7:BP39" si="31">ACOS(SQRT(BO7))</f>
        <v>1.3284304757559333</v>
      </c>
      <c r="BQ7">
        <f>CÁLCULOS!K3*CÁLCULOS!K3</f>
        <v>0.36</v>
      </c>
      <c r="BR7">
        <f t="shared" ref="BR7:BR39" si="32">ACOS(SQRT(BQ7))</f>
        <v>0.92729521800161219</v>
      </c>
      <c r="BS7">
        <f t="shared" ref="BS7:BS39" si="33">2*(BP7-BR7)</f>
        <v>0.80227051550864226</v>
      </c>
      <c r="BT7" s="13">
        <f t="shared" ref="BT7:BT39" si="34">ROUND(BD7,3)</f>
        <v>0.51900000000000002</v>
      </c>
      <c r="BU7" s="13">
        <f t="shared" ref="BU7:BU39" si="35">ROUND(BI7,3)</f>
        <v>-0.77700000000000002</v>
      </c>
      <c r="BV7" s="13">
        <f t="shared" ref="BV7:BV39" si="36">ROUND(BN7,3)</f>
        <v>-0.53100000000000003</v>
      </c>
      <c r="BW7" s="13">
        <f t="shared" ref="BW7:BW39" si="37">ROUND(BS7,3)</f>
        <v>0.80200000000000005</v>
      </c>
    </row>
    <row r="8" spans="4:75" ht="18.75" x14ac:dyDescent="0.35">
      <c r="D8" s="2"/>
      <c r="E8" s="5">
        <f>CÁLCULOS!A8*CÁLCULOS!A8</f>
        <v>4.0000000000000002E-4</v>
      </c>
      <c r="F8" s="5">
        <f t="shared" si="0"/>
        <v>3.9200000000000124E-2</v>
      </c>
      <c r="G8" s="7">
        <f t="shared" si="21"/>
        <v>4.0016006402561027E-4</v>
      </c>
      <c r="H8" s="5">
        <f>CÁLCULOS!D8*CÁLCULOS!D8</f>
        <v>1.6900000000000002E-2</v>
      </c>
      <c r="I8" s="5">
        <f t="shared" si="1"/>
        <v>0.52069999999999994</v>
      </c>
      <c r="J8" s="7">
        <f t="shared" si="2"/>
        <v>1.7190519784355613E-2</v>
      </c>
      <c r="K8" s="5">
        <f>CÁLCULOS!G8*CÁLCULOS!G8</f>
        <v>0.12959999999999999</v>
      </c>
      <c r="L8" s="5">
        <f t="shared" si="3"/>
        <v>6.0400000000000009E-2</v>
      </c>
      <c r="M8" s="7">
        <f t="shared" si="4"/>
        <v>0.14889705882352938</v>
      </c>
      <c r="N8" s="5">
        <f>CÁLCULOS!J8*CÁLCULOS!J8</f>
        <v>7.8400000000000011E-2</v>
      </c>
      <c r="O8" s="5">
        <f t="shared" si="10"/>
        <v>0.34399999999999997</v>
      </c>
      <c r="P8" s="7">
        <f t="shared" si="11"/>
        <v>8.5069444444444461E-2</v>
      </c>
      <c r="Q8" s="5">
        <f>CÁLCULOS!M8*CÁLCULOS!M8</f>
        <v>0</v>
      </c>
      <c r="R8" s="5">
        <f t="shared" si="12"/>
        <v>0</v>
      </c>
      <c r="S8" s="7">
        <f t="shared" si="13"/>
        <v>0</v>
      </c>
      <c r="T8" s="5">
        <f>CÁLCULOS!B8*CÁLCULOS!B8</f>
        <v>0.96039999999999992</v>
      </c>
      <c r="U8" s="5">
        <f>CÁLCULOS!E8*CÁLCULOS!E8</f>
        <v>0.46240000000000009</v>
      </c>
      <c r="V8" s="5">
        <f>CÁLCULOS!H8*CÁLCULOS!H8</f>
        <v>0.81</v>
      </c>
      <c r="W8" s="5">
        <f>CÁLCULOS!K8*CÁLCULOS!K8</f>
        <v>0.5776</v>
      </c>
      <c r="X8" s="5">
        <f>CÁLCULOS!N8*CÁLCULOS!N8</f>
        <v>0</v>
      </c>
      <c r="Y8" s="7">
        <f t="shared" si="14"/>
        <v>24.252525252525203</v>
      </c>
      <c r="Z8" s="7">
        <f t="shared" si="15"/>
        <v>0.860119047619048</v>
      </c>
      <c r="AA8" s="7">
        <f t="shared" si="16"/>
        <v>4.2631578947368434</v>
      </c>
      <c r="AB8" s="7">
        <f t="shared" si="17"/>
        <v>1.3674242424242424</v>
      </c>
      <c r="AC8" s="7">
        <f t="shared" si="18"/>
        <v>0</v>
      </c>
      <c r="AE8" s="5">
        <f t="shared" si="6"/>
        <v>0.99958368026644473</v>
      </c>
      <c r="AF8" s="5">
        <f t="shared" si="7"/>
        <v>0.96474024619236387</v>
      </c>
      <c r="AG8" s="5">
        <f t="shared" si="8"/>
        <v>0.86206896551724144</v>
      </c>
      <c r="AH8" s="5">
        <f t="shared" si="19"/>
        <v>0.88048780487804879</v>
      </c>
      <c r="AI8" s="5" t="e">
        <f t="shared" si="20"/>
        <v>#DIV/0!</v>
      </c>
      <c r="AJ8" s="5">
        <f t="shared" si="9"/>
        <v>1</v>
      </c>
      <c r="AL8" s="9" t="s">
        <v>32</v>
      </c>
      <c r="AM8" s="3">
        <f>IF(E3&gt;0,((SUM(CÁLCULOS!A3:A41)^2)/((SUM(CÁLCULOS!B3:B41)^2)+(SUM(CÁLCULOS!A3:A41)^2)+F42)),"")</f>
        <v>7.5905499766416001E-2</v>
      </c>
      <c r="AN8" s="3">
        <f>IF(AM8&gt;0,ROUND(AM8,3),"")</f>
        <v>7.5999999999999998E-2</v>
      </c>
      <c r="AZ8">
        <f>CÁLCULOS!A4*CÁLCULOS!A4</f>
        <v>1.0000000000000002E-2</v>
      </c>
      <c r="BA8">
        <f t="shared" si="22"/>
        <v>1.4706289056333368</v>
      </c>
      <c r="BB8">
        <f>CÁLCULOS!B4*CÁLCULOS!B4</f>
        <v>0.67239999999999989</v>
      </c>
      <c r="BC8">
        <f t="shared" si="23"/>
        <v>0.60938530803079505</v>
      </c>
      <c r="BD8">
        <f t="shared" si="24"/>
        <v>1.7224871952050835</v>
      </c>
      <c r="BE8">
        <f>CÁLCULOS!D4*CÁLCULOS!D4</f>
        <v>0.18489999999999998</v>
      </c>
      <c r="BF8">
        <f t="shared" si="25"/>
        <v>1.1263035498590774</v>
      </c>
      <c r="BG8">
        <f>CÁLCULOS!E4*CÁLCULOS!E4</f>
        <v>0.31360000000000005</v>
      </c>
      <c r="BH8">
        <f t="shared" si="26"/>
        <v>0.97641052679383422</v>
      </c>
      <c r="BI8">
        <f t="shared" si="27"/>
        <v>0.29978604613048643</v>
      </c>
      <c r="BJ8">
        <f>CÁLCULOS!G4*CÁLCULOS!G4</f>
        <v>0.22089999999999999</v>
      </c>
      <c r="BK8">
        <f t="shared" si="28"/>
        <v>1.0815055487807808</v>
      </c>
      <c r="BL8">
        <f>CÁLCULOS!H4*CÁLCULOS!H4</f>
        <v>0.68889999999999996</v>
      </c>
      <c r="BM8">
        <f t="shared" si="29"/>
        <v>0.59168864242654406</v>
      </c>
      <c r="BN8">
        <f t="shared" si="30"/>
        <v>0.97963381270847338</v>
      </c>
      <c r="BO8">
        <f>CÁLCULOS!J4*CÁLCULOS!J4</f>
        <v>0.12959999999999999</v>
      </c>
      <c r="BP8">
        <f t="shared" si="31"/>
        <v>1.2025284333582564</v>
      </c>
      <c r="BQ8">
        <f>CÁLCULOS!K4*CÁLCULOS!K4</f>
        <v>0.70559999999999989</v>
      </c>
      <c r="BR8">
        <f t="shared" si="32"/>
        <v>0.57351310442309666</v>
      </c>
      <c r="BS8">
        <f t="shared" si="33"/>
        <v>1.2580306578703195</v>
      </c>
      <c r="BT8" s="13">
        <f t="shared" si="34"/>
        <v>1.722</v>
      </c>
      <c r="BU8" s="13">
        <f t="shared" si="35"/>
        <v>0.3</v>
      </c>
      <c r="BV8" s="13">
        <f t="shared" si="36"/>
        <v>0.98</v>
      </c>
      <c r="BW8" s="13">
        <f t="shared" si="37"/>
        <v>1.258</v>
      </c>
    </row>
    <row r="9" spans="4:75" ht="18.75" x14ac:dyDescent="0.35">
      <c r="D9" s="2"/>
      <c r="E9" s="5">
        <f>CÁLCULOS!A9*CÁLCULOS!A9</f>
        <v>7.8400000000000011E-2</v>
      </c>
      <c r="F9" s="5">
        <f t="shared" si="0"/>
        <v>0.32869999999999999</v>
      </c>
      <c r="G9" s="7">
        <f t="shared" si="21"/>
        <v>8.5069444444444461E-2</v>
      </c>
      <c r="H9" s="5">
        <f>CÁLCULOS!D9*CÁLCULOS!D9</f>
        <v>0.18489999999999998</v>
      </c>
      <c r="I9" s="5">
        <f t="shared" si="1"/>
        <v>0.46700000000000008</v>
      </c>
      <c r="J9" s="7">
        <f t="shared" si="2"/>
        <v>0.22684333210648996</v>
      </c>
      <c r="K9" s="5">
        <f>CÁLCULOS!G9*CÁLCULOS!G9</f>
        <v>7.2900000000000006E-2</v>
      </c>
      <c r="L9" s="5">
        <f t="shared" si="3"/>
        <v>0.56709999999999994</v>
      </c>
      <c r="M9" s="7">
        <f t="shared" si="4"/>
        <v>7.863229425088987E-2</v>
      </c>
      <c r="N9" s="5">
        <f>CÁLCULOS!J9*CÁLCULOS!J9</f>
        <v>2.5600000000000001E-2</v>
      </c>
      <c r="O9" s="5">
        <f t="shared" si="10"/>
        <v>0.42680000000000007</v>
      </c>
      <c r="P9" s="7">
        <f t="shared" si="11"/>
        <v>2.6272577996715927E-2</v>
      </c>
      <c r="Q9" s="5">
        <f>CÁLCULOS!M9*CÁLCULOS!M9</f>
        <v>0</v>
      </c>
      <c r="R9" s="5">
        <f t="shared" si="12"/>
        <v>0</v>
      </c>
      <c r="S9" s="7">
        <f t="shared" si="13"/>
        <v>0</v>
      </c>
      <c r="T9" s="5">
        <f>CÁLCULOS!B9*CÁLCULOS!B9</f>
        <v>0.59289999999999998</v>
      </c>
      <c r="U9" s="5">
        <f>CÁLCULOS!E9*CÁLCULOS!E9</f>
        <v>0.34809999999999997</v>
      </c>
      <c r="V9" s="5">
        <f>CÁLCULOS!H9*CÁLCULOS!H9</f>
        <v>0.36</v>
      </c>
      <c r="W9" s="5">
        <f>CÁLCULOS!K9*CÁLCULOS!K9</f>
        <v>0.54759999999999998</v>
      </c>
      <c r="X9" s="5">
        <f>CÁLCULOS!N9*CÁLCULOS!N9</f>
        <v>0</v>
      </c>
      <c r="Y9" s="7">
        <f t="shared" si="14"/>
        <v>1.4563989191844755</v>
      </c>
      <c r="Z9" s="7">
        <f t="shared" si="15"/>
        <v>0.53397760392698257</v>
      </c>
      <c r="AA9" s="7">
        <f t="shared" si="16"/>
        <v>0.5625</v>
      </c>
      <c r="AB9" s="7">
        <f t="shared" si="17"/>
        <v>1.2104332449160033</v>
      </c>
      <c r="AC9" s="7">
        <f t="shared" si="18"/>
        <v>0</v>
      </c>
      <c r="AE9" s="5">
        <f t="shared" si="6"/>
        <v>0.88321167883211671</v>
      </c>
      <c r="AF9" s="5">
        <f t="shared" si="7"/>
        <v>0.65309568480300195</v>
      </c>
      <c r="AG9" s="5">
        <f t="shared" si="8"/>
        <v>0.83160083160083154</v>
      </c>
      <c r="AH9" s="5">
        <f t="shared" si="19"/>
        <v>0.95533845080251223</v>
      </c>
      <c r="AI9" s="5" t="e">
        <f t="shared" si="20"/>
        <v>#DIV/0!</v>
      </c>
      <c r="AJ9" s="5">
        <f t="shared" si="9"/>
        <v>0.88300000000000001</v>
      </c>
      <c r="AL9" s="9" t="s">
        <v>33</v>
      </c>
      <c r="AM9" s="3">
        <f>IF(H3&gt;0,((SUM(CÁLCULOS!D3:D41)^2)/((SUM(CÁLCULOS!E3:E41)^2)+(SUM(CÁLCULOS!D3:D41)^2)+I42)),"")</f>
        <v>0.42659108139105417</v>
      </c>
      <c r="AN9" s="3">
        <f>IF(H3&gt;0,ROUND(AM9,3),"")</f>
        <v>0.42699999999999999</v>
      </c>
      <c r="AZ9">
        <f>CÁLCULOS!A5*CÁLCULOS!A5</f>
        <v>0.1444</v>
      </c>
      <c r="BA9">
        <f t="shared" si="22"/>
        <v>1.1810000303206361</v>
      </c>
      <c r="BB9">
        <f>CÁLCULOS!B5*CÁLCULOS!B5</f>
        <v>0.67239999999999989</v>
      </c>
      <c r="BC9">
        <f t="shared" si="23"/>
        <v>0.60938530803079505</v>
      </c>
      <c r="BD9">
        <f t="shared" si="24"/>
        <v>1.143229444579682</v>
      </c>
      <c r="BE9">
        <f>CÁLCULOS!D5*CÁLCULOS!D5</f>
        <v>0.60840000000000005</v>
      </c>
      <c r="BF9">
        <f t="shared" si="25"/>
        <v>0.67613050956066123</v>
      </c>
      <c r="BG9">
        <f>CÁLCULOS!E5*CÁLCULOS!E5</f>
        <v>3.5999999999999999E-3</v>
      </c>
      <c r="BH9">
        <f t="shared" si="26"/>
        <v>1.5107602683496182</v>
      </c>
      <c r="BI9">
        <f t="shared" si="27"/>
        <v>-1.6692595175779139</v>
      </c>
      <c r="BJ9">
        <f>CÁLCULOS!G5*CÁLCULOS!G5</f>
        <v>3.5999999999999999E-3</v>
      </c>
      <c r="BK9">
        <f t="shared" si="28"/>
        <v>1.5107602683496182</v>
      </c>
      <c r="BL9">
        <f>CÁLCULOS!H5*CÁLCULOS!H5</f>
        <v>0.94089999999999996</v>
      </c>
      <c r="BM9">
        <f t="shared" si="29"/>
        <v>0.24556551751529199</v>
      </c>
      <c r="BN9">
        <f t="shared" si="30"/>
        <v>2.5303895016686524</v>
      </c>
      <c r="BO9">
        <f>CÁLCULOS!J5*CÁLCULOS!J5</f>
        <v>6.7600000000000007E-2</v>
      </c>
      <c r="BP9">
        <f t="shared" si="31"/>
        <v>1.3077741238864276</v>
      </c>
      <c r="BQ9">
        <f>CÁLCULOS!K5*CÁLCULOS!K5</f>
        <v>0.43560000000000004</v>
      </c>
      <c r="BR9">
        <f t="shared" si="32"/>
        <v>0.849977565924807</v>
      </c>
      <c r="BS9">
        <f t="shared" si="33"/>
        <v>0.91559311592324111</v>
      </c>
      <c r="BT9" s="13">
        <f t="shared" si="34"/>
        <v>1.143</v>
      </c>
      <c r="BU9" s="13">
        <f t="shared" si="35"/>
        <v>-1.669</v>
      </c>
      <c r="BV9" s="13">
        <f t="shared" si="36"/>
        <v>2.5299999999999998</v>
      </c>
      <c r="BW9" s="13">
        <f t="shared" si="37"/>
        <v>0.91600000000000004</v>
      </c>
    </row>
    <row r="10" spans="4:75" ht="18.75" x14ac:dyDescent="0.35">
      <c r="D10" s="2"/>
      <c r="E10" s="5">
        <f>CÁLCULOS!A10*CÁLCULOS!A10</f>
        <v>0.1024</v>
      </c>
      <c r="F10" s="5">
        <f t="shared" si="0"/>
        <v>0.27349999999999985</v>
      </c>
      <c r="G10" s="7">
        <f t="shared" si="21"/>
        <v>0.11408199643493762</v>
      </c>
      <c r="H10" s="5">
        <f>CÁLCULOS!D10*CÁLCULOS!D10</f>
        <v>2.8900000000000006E-2</v>
      </c>
      <c r="I10" s="5">
        <f t="shared" si="1"/>
        <v>0.46699999999999997</v>
      </c>
      <c r="J10" s="7">
        <f t="shared" si="2"/>
        <v>2.9760065904644226E-2</v>
      </c>
      <c r="K10" s="5">
        <f>CÁLCULOS!G10*CÁLCULOS!G10</f>
        <v>7.8400000000000011E-2</v>
      </c>
      <c r="L10" s="5">
        <f t="shared" si="3"/>
        <v>0.31319999999999992</v>
      </c>
      <c r="M10" s="7">
        <f t="shared" si="4"/>
        <v>8.5069444444444461E-2</v>
      </c>
      <c r="N10" s="5">
        <f>CÁLCULOS!J10*CÁLCULOS!J10</f>
        <v>1.21E-2</v>
      </c>
      <c r="O10" s="5">
        <f t="shared" si="10"/>
        <v>0.24830000000000008</v>
      </c>
      <c r="P10" s="7">
        <f t="shared" si="11"/>
        <v>1.2248203259439214E-2</v>
      </c>
      <c r="Q10" s="5">
        <f>CÁLCULOS!M10*CÁLCULOS!M10</f>
        <v>0</v>
      </c>
      <c r="R10" s="5">
        <f t="shared" si="12"/>
        <v>0</v>
      </c>
      <c r="S10" s="7">
        <f t="shared" si="13"/>
        <v>0</v>
      </c>
      <c r="T10" s="5">
        <f>CÁLCULOS!B10*CÁLCULOS!B10</f>
        <v>0.6241000000000001</v>
      </c>
      <c r="U10" s="5">
        <f>CÁLCULOS!E10*CÁLCULOS!E10</f>
        <v>0.50409999999999999</v>
      </c>
      <c r="V10" s="5">
        <f>CÁLCULOS!H10*CÁLCULOS!H10</f>
        <v>0.60840000000000005</v>
      </c>
      <c r="W10" s="5">
        <f>CÁLCULOS!K10*CÁLCULOS!K10</f>
        <v>0.73959999999999992</v>
      </c>
      <c r="X10" s="5">
        <f>CÁLCULOS!N10*CÁLCULOS!N10</f>
        <v>0</v>
      </c>
      <c r="Y10" s="7">
        <f t="shared" si="14"/>
        <v>1.6602819898909291</v>
      </c>
      <c r="Z10" s="7">
        <f t="shared" si="15"/>
        <v>1.0165355918531962</v>
      </c>
      <c r="AA10" s="7">
        <f t="shared" si="16"/>
        <v>1.5536261491317676</v>
      </c>
      <c r="AB10" s="7">
        <f t="shared" si="17"/>
        <v>2.8402457757296458</v>
      </c>
      <c r="AC10" s="7">
        <f t="shared" si="18"/>
        <v>0</v>
      </c>
      <c r="AE10" s="5">
        <f t="shared" si="6"/>
        <v>0.85905024088093596</v>
      </c>
      <c r="AF10" s="5">
        <f t="shared" si="7"/>
        <v>0.94577861163227006</v>
      </c>
      <c r="AG10" s="5">
        <f t="shared" si="8"/>
        <v>0.88584740827023878</v>
      </c>
      <c r="AH10" s="5">
        <f t="shared" si="19"/>
        <v>0.98390315285353203</v>
      </c>
      <c r="AI10" s="5" t="e">
        <f t="shared" si="20"/>
        <v>#DIV/0!</v>
      </c>
      <c r="AJ10" s="5">
        <f t="shared" si="9"/>
        <v>0.85899999999999999</v>
      </c>
      <c r="AL10" s="9" t="s">
        <v>34</v>
      </c>
      <c r="AM10" s="3">
        <f>IF(K3&gt;0,((SUM(CÁLCULOS!G3:G41)^2)/((SUM(CÁLCULOS!H3:H41)^2)+(SUM(CÁLCULOS!G3:G41)^2)+L42)),"")</f>
        <v>0.16599420225146994</v>
      </c>
      <c r="AN10" s="3">
        <f>IF(K3&gt;0,ROUND(AM10,3),"")</f>
        <v>0.16600000000000001</v>
      </c>
      <c r="AZ10">
        <f>CÁLCULOS!A6*CÁLCULOS!A6</f>
        <v>0.12249999999999998</v>
      </c>
      <c r="BA10">
        <f t="shared" si="22"/>
        <v>1.2132252231493863</v>
      </c>
      <c r="BB10">
        <f>CÁLCULOS!B6*CÁLCULOS!B6</f>
        <v>0.59289999999999998</v>
      </c>
      <c r="BC10">
        <f t="shared" si="23"/>
        <v>0.69195517512631677</v>
      </c>
      <c r="BD10">
        <f t="shared" si="24"/>
        <v>1.0425400960461391</v>
      </c>
      <c r="BE10">
        <f>CÁLCULOS!D6*CÁLCULOS!D6</f>
        <v>0.50409999999999999</v>
      </c>
      <c r="BF10">
        <f t="shared" si="25"/>
        <v>0.78129811744872468</v>
      </c>
      <c r="BG10">
        <f>CÁLCULOS!E6*CÁLCULOS!E6</f>
        <v>0.2601</v>
      </c>
      <c r="BH10">
        <f t="shared" si="26"/>
        <v>1.0356115365192968</v>
      </c>
      <c r="BI10">
        <f t="shared" si="27"/>
        <v>-0.50862683814114429</v>
      </c>
      <c r="BJ10">
        <f>CÁLCULOS!G6*CÁLCULOS!G6</f>
        <v>9.6100000000000005E-2</v>
      </c>
      <c r="BK10">
        <f t="shared" si="28"/>
        <v>1.2556032943541722</v>
      </c>
      <c r="BL10">
        <f>CÁLCULOS!H6*CÁLCULOS!H6</f>
        <v>0.81</v>
      </c>
      <c r="BM10">
        <f t="shared" si="29"/>
        <v>0.45102681179626236</v>
      </c>
      <c r="BN10">
        <f t="shared" si="30"/>
        <v>1.6091529651158196</v>
      </c>
      <c r="BO10">
        <f>CÁLCULOS!J6*CÁLCULOS!J6</f>
        <v>8.0999999999999996E-3</v>
      </c>
      <c r="BP10">
        <f t="shared" si="31"/>
        <v>1.4806743817803012</v>
      </c>
      <c r="BQ10">
        <f>CÁLCULOS!K6*CÁLCULOS!K6</f>
        <v>0.53289999999999993</v>
      </c>
      <c r="BR10">
        <f t="shared" si="32"/>
        <v>0.75247437616333679</v>
      </c>
      <c r="BS10">
        <f t="shared" si="33"/>
        <v>1.4564000112339288</v>
      </c>
      <c r="BT10" s="13">
        <f t="shared" si="34"/>
        <v>1.0429999999999999</v>
      </c>
      <c r="BU10" s="13">
        <f t="shared" si="35"/>
        <v>-0.50900000000000001</v>
      </c>
      <c r="BV10" s="13">
        <f t="shared" si="36"/>
        <v>1.609</v>
      </c>
      <c r="BW10" s="13">
        <f t="shared" si="37"/>
        <v>1.456</v>
      </c>
    </row>
    <row r="11" spans="4:75" ht="18.75" x14ac:dyDescent="0.35">
      <c r="D11" s="2"/>
      <c r="E11" s="5">
        <f>CÁLCULOS!A11*CÁLCULOS!A11</f>
        <v>0.15210000000000001</v>
      </c>
      <c r="F11" s="5">
        <f t="shared" si="0"/>
        <v>0.41229999999999989</v>
      </c>
      <c r="G11" s="7">
        <f t="shared" si="21"/>
        <v>0.17938436136336833</v>
      </c>
      <c r="H11" s="5">
        <f>CÁLCULOS!D11*CÁLCULOS!D11</f>
        <v>0.25</v>
      </c>
      <c r="I11" s="5">
        <f t="shared" si="1"/>
        <v>0.39</v>
      </c>
      <c r="J11" s="7">
        <f t="shared" si="2"/>
        <v>0.33333333333333331</v>
      </c>
      <c r="K11" s="5">
        <f>CÁLCULOS!G11*CÁLCULOS!G11</f>
        <v>2.8900000000000006E-2</v>
      </c>
      <c r="L11" s="5">
        <f t="shared" si="3"/>
        <v>0.54859999999999998</v>
      </c>
      <c r="M11" s="7">
        <f t="shared" si="4"/>
        <v>2.9760065904644226E-2</v>
      </c>
      <c r="N11" s="5">
        <f>CÁLCULOS!J11*CÁLCULOS!J11</f>
        <v>0.16809999999999997</v>
      </c>
      <c r="O11" s="5">
        <f t="shared" si="10"/>
        <v>0.25429999999999997</v>
      </c>
      <c r="P11" s="7">
        <f t="shared" si="11"/>
        <v>0.2020675561966582</v>
      </c>
      <c r="Q11" s="5">
        <f>CÁLCULOS!M11*CÁLCULOS!M11</f>
        <v>0</v>
      </c>
      <c r="R11" s="5">
        <f t="shared" si="12"/>
        <v>0</v>
      </c>
      <c r="S11" s="7">
        <f t="shared" si="13"/>
        <v>0</v>
      </c>
      <c r="T11" s="5">
        <f>CÁLCULOS!B11*CÁLCULOS!B11</f>
        <v>0.43560000000000004</v>
      </c>
      <c r="U11" s="5">
        <f>CÁLCULOS!E11*CÁLCULOS!E11</f>
        <v>0.36</v>
      </c>
      <c r="V11" s="5">
        <f>CÁLCULOS!H11*CÁLCULOS!H11</f>
        <v>0.42250000000000004</v>
      </c>
      <c r="W11" s="5">
        <f>CÁLCULOS!K11*CÁLCULOS!K11</f>
        <v>0.5776</v>
      </c>
      <c r="X11" s="5">
        <f>CÁLCULOS!N11*CÁLCULOS!N11</f>
        <v>0</v>
      </c>
      <c r="Y11" s="7">
        <f t="shared" si="14"/>
        <v>0.77179305457122616</v>
      </c>
      <c r="Z11" s="7">
        <f t="shared" si="15"/>
        <v>0.5625</v>
      </c>
      <c r="AA11" s="7">
        <f t="shared" si="16"/>
        <v>0.73160173160173181</v>
      </c>
      <c r="AB11" s="7">
        <f t="shared" si="17"/>
        <v>1.3674242424242424</v>
      </c>
      <c r="AC11" s="7">
        <f t="shared" si="18"/>
        <v>0</v>
      </c>
      <c r="AE11" s="5">
        <f t="shared" si="6"/>
        <v>0.7411944869831546</v>
      </c>
      <c r="AF11" s="5">
        <f t="shared" si="7"/>
        <v>0.5901639344262295</v>
      </c>
      <c r="AG11" s="5">
        <f t="shared" si="8"/>
        <v>0.93597696056712454</v>
      </c>
      <c r="AH11" s="5">
        <f t="shared" si="19"/>
        <v>0.77457422555987665</v>
      </c>
      <c r="AI11" s="5" t="e">
        <f t="shared" si="20"/>
        <v>#DIV/0!</v>
      </c>
      <c r="AJ11" s="5">
        <f t="shared" si="9"/>
        <v>0.74099999999999999</v>
      </c>
      <c r="AL11" s="9" t="s">
        <v>35</v>
      </c>
      <c r="AM11" s="3">
        <f>IF(N3&gt;0,((SUM(CÁLCULOS!J3:J41)^2)/((SUM(CÁLCULOS!K3:K41)^2)+(SUM(CÁLCULOS!J3:J41)^2)+O42)),"")</f>
        <v>7.8086163242428355E-2</v>
      </c>
      <c r="AN11" s="3">
        <f>IF(N3&gt;0,ROUND(AM11,3),"")</f>
        <v>7.8E-2</v>
      </c>
      <c r="AZ11">
        <f>CÁLCULOS!A7*CÁLCULOS!A7</f>
        <v>7.8400000000000011E-2</v>
      </c>
      <c r="BA11">
        <f t="shared" si="22"/>
        <v>1.2870022175865687</v>
      </c>
      <c r="BB11">
        <f>CÁLCULOS!B7*CÁLCULOS!B7</f>
        <v>0.54759999999999998</v>
      </c>
      <c r="BC11">
        <f t="shared" si="23"/>
        <v>0.73772596845324878</v>
      </c>
      <c r="BD11">
        <f t="shared" si="24"/>
        <v>1.0985524982666399</v>
      </c>
      <c r="BE11">
        <f>CÁLCULOS!D7*CÁLCULOS!D7</f>
        <v>0.20250000000000001</v>
      </c>
      <c r="BF11">
        <f t="shared" si="25"/>
        <v>1.1040309877476002</v>
      </c>
      <c r="BG11">
        <f>CÁLCULOS!E7*CÁLCULOS!E7</f>
        <v>0.21160000000000001</v>
      </c>
      <c r="BH11">
        <f t="shared" si="26"/>
        <v>1.0928011282759442</v>
      </c>
      <c r="BI11">
        <f t="shared" si="27"/>
        <v>2.2459718943312001E-2</v>
      </c>
      <c r="BJ11">
        <f>CÁLCULOS!G7*CÁLCULOS!G7</f>
        <v>0.2601</v>
      </c>
      <c r="BK11">
        <f t="shared" si="28"/>
        <v>1.0356115365192968</v>
      </c>
      <c r="BL11">
        <f>CÁLCULOS!H7*CÁLCULOS!H7</f>
        <v>0.65610000000000013</v>
      </c>
      <c r="BM11">
        <f t="shared" si="29"/>
        <v>0.62664421164074047</v>
      </c>
      <c r="BN11">
        <f t="shared" si="30"/>
        <v>0.81793464975711272</v>
      </c>
      <c r="BO11">
        <f>CÁLCULOS!J7*CÁLCULOS!J7</f>
        <v>1.0000000000000002E-2</v>
      </c>
      <c r="BP11">
        <f t="shared" si="31"/>
        <v>1.4706289056333368</v>
      </c>
      <c r="BQ11">
        <f>CÁLCULOS!K7*CÁLCULOS!K7</f>
        <v>0.48999999999999994</v>
      </c>
      <c r="BR11">
        <f t="shared" si="32"/>
        <v>0.79539883018414348</v>
      </c>
      <c r="BS11">
        <f t="shared" si="33"/>
        <v>1.3504601508983867</v>
      </c>
      <c r="BT11" s="13">
        <f t="shared" si="34"/>
        <v>1.099</v>
      </c>
      <c r="BU11" s="13">
        <f t="shared" si="35"/>
        <v>2.1999999999999999E-2</v>
      </c>
      <c r="BV11" s="13">
        <f t="shared" si="36"/>
        <v>0.81799999999999995</v>
      </c>
      <c r="BW11" s="13">
        <f t="shared" si="37"/>
        <v>1.35</v>
      </c>
    </row>
    <row r="12" spans="4:75" x14ac:dyDescent="0.25">
      <c r="D12" s="2"/>
      <c r="E12" s="5">
        <f>CÁLCULOS!A12*CÁLCULOS!A12</f>
        <v>3.61E-2</v>
      </c>
      <c r="F12" s="5">
        <f t="shared" si="0"/>
        <v>0.43100000000000005</v>
      </c>
      <c r="G12" s="7">
        <f t="shared" si="21"/>
        <v>3.7452017844174706E-2</v>
      </c>
      <c r="H12" s="5">
        <f>CÁLCULOS!D12*CÁLCULOS!D12</f>
        <v>0</v>
      </c>
      <c r="I12" s="5">
        <f t="shared" si="1"/>
        <v>0</v>
      </c>
      <c r="J12" s="7">
        <f t="shared" si="2"/>
        <v>0</v>
      </c>
      <c r="K12" s="5">
        <f>CÁLCULOS!G12*CÁLCULOS!G12</f>
        <v>0</v>
      </c>
      <c r="L12" s="5">
        <f t="shared" si="3"/>
        <v>0</v>
      </c>
      <c r="M12" s="7">
        <f t="shared" si="4"/>
        <v>0</v>
      </c>
      <c r="N12" s="5">
        <f>CÁLCULOS!J12*CÁLCULOS!J12</f>
        <v>0</v>
      </c>
      <c r="O12" s="5">
        <f t="shared" si="10"/>
        <v>0</v>
      </c>
      <c r="P12" s="7">
        <f t="shared" si="11"/>
        <v>0</v>
      </c>
      <c r="Q12" s="5">
        <f>CÁLCULOS!M12*CÁLCULOS!M12</f>
        <v>0</v>
      </c>
      <c r="R12" s="5">
        <f t="shared" si="12"/>
        <v>0</v>
      </c>
      <c r="S12" s="7">
        <f t="shared" si="13"/>
        <v>0</v>
      </c>
      <c r="T12" s="5">
        <f>CÁLCULOS!B12*CÁLCULOS!B12</f>
        <v>0.53289999999999993</v>
      </c>
      <c r="U12" s="5">
        <f>CÁLCULOS!E12*CÁLCULOS!E12</f>
        <v>0</v>
      </c>
      <c r="V12" s="5">
        <f>CÁLCULOS!H12*CÁLCULOS!H12</f>
        <v>0</v>
      </c>
      <c r="W12" s="5">
        <f>CÁLCULOS!K12*CÁLCULOS!K12</f>
        <v>0</v>
      </c>
      <c r="X12" s="5">
        <f>CÁLCULOS!N12*CÁLCULOS!N12</f>
        <v>0</v>
      </c>
      <c r="Y12" s="7">
        <f t="shared" si="14"/>
        <v>1.140869192892314</v>
      </c>
      <c r="Z12" s="7">
        <f t="shared" si="15"/>
        <v>0</v>
      </c>
      <c r="AA12" s="7">
        <f t="shared" si="16"/>
        <v>0</v>
      </c>
      <c r="AB12" s="7">
        <f t="shared" si="17"/>
        <v>0</v>
      </c>
      <c r="AC12" s="7">
        <f t="shared" si="18"/>
        <v>0</v>
      </c>
      <c r="AE12" s="5">
        <f t="shared" si="6"/>
        <v>0.93655536028119502</v>
      </c>
      <c r="AF12" s="5" t="e">
        <f t="shared" si="7"/>
        <v>#DIV/0!</v>
      </c>
      <c r="AG12" s="5" t="e">
        <f t="shared" si="8"/>
        <v>#DIV/0!</v>
      </c>
      <c r="AH12" s="5" t="e">
        <f t="shared" si="19"/>
        <v>#DIV/0!</v>
      </c>
      <c r="AI12" s="5" t="e">
        <f t="shared" si="20"/>
        <v>#DIV/0!</v>
      </c>
      <c r="AJ12" s="5">
        <f t="shared" si="9"/>
        <v>0.93700000000000006</v>
      </c>
      <c r="AL12" s="5" t="s">
        <v>11</v>
      </c>
      <c r="AM12" s="5" t="str">
        <f>IF(Q3&gt;0,((SUM(CÁLCULOS!M3:M41)^2)/((SUM(CÁLCULOS!N3:N41)^2)+(SUM(CÁLCULOS!M3:M41)^2)+R42)),"")</f>
        <v/>
      </c>
      <c r="AN12" s="5" t="str">
        <f>IF(Q3&gt;0,ROUND(AM12,3),"")</f>
        <v/>
      </c>
      <c r="AZ12">
        <f>CÁLCULOS!A8*CÁLCULOS!A8</f>
        <v>4.0000000000000002E-4</v>
      </c>
      <c r="BA12">
        <f t="shared" si="22"/>
        <v>1.5507949932215062</v>
      </c>
      <c r="BB12">
        <f>CÁLCULOS!B8*CÁLCULOS!B8</f>
        <v>0.96039999999999992</v>
      </c>
      <c r="BC12">
        <f t="shared" si="23"/>
        <v>0.20033484232311971</v>
      </c>
      <c r="BD12">
        <f t="shared" si="24"/>
        <v>2.7009203017967729</v>
      </c>
      <c r="BE12">
        <f>CÁLCULOS!D8*CÁLCULOS!D8</f>
        <v>1.6900000000000002E-2</v>
      </c>
      <c r="BF12">
        <f t="shared" si="25"/>
        <v>1.440427347091751</v>
      </c>
      <c r="BG12">
        <f>CÁLCULOS!E8*CÁLCULOS!E8</f>
        <v>0.46240000000000009</v>
      </c>
      <c r="BH12">
        <f t="shared" si="26"/>
        <v>0.8230336921349759</v>
      </c>
      <c r="BI12">
        <f t="shared" si="27"/>
        <v>1.2347873099135502</v>
      </c>
      <c r="BJ12">
        <f>CÁLCULOS!G8*CÁLCULOS!G8</f>
        <v>0.12959999999999999</v>
      </c>
      <c r="BK12">
        <f t="shared" si="28"/>
        <v>1.2025284333582564</v>
      </c>
      <c r="BL12">
        <f>CÁLCULOS!H8*CÁLCULOS!H8</f>
        <v>0.81</v>
      </c>
      <c r="BM12">
        <f t="shared" si="29"/>
        <v>0.45102681179626236</v>
      </c>
      <c r="BN12">
        <f t="shared" si="30"/>
        <v>1.5030032431239881</v>
      </c>
      <c r="BO12">
        <f>CÁLCULOS!J8*CÁLCULOS!J8</f>
        <v>7.8400000000000011E-2</v>
      </c>
      <c r="BP12">
        <f t="shared" si="31"/>
        <v>1.2870022175865687</v>
      </c>
      <c r="BQ12">
        <f>CÁLCULOS!K8*CÁLCULOS!K8</f>
        <v>0.5776</v>
      </c>
      <c r="BR12">
        <f t="shared" si="32"/>
        <v>0.70748321177934292</v>
      </c>
      <c r="BS12">
        <f t="shared" si="33"/>
        <v>1.1590380116144516</v>
      </c>
      <c r="BT12" s="13">
        <f t="shared" si="34"/>
        <v>2.7010000000000001</v>
      </c>
      <c r="BU12" s="13">
        <f t="shared" si="35"/>
        <v>1.2350000000000001</v>
      </c>
      <c r="BV12" s="13">
        <f t="shared" si="36"/>
        <v>1.5029999999999999</v>
      </c>
      <c r="BW12" s="13">
        <f t="shared" si="37"/>
        <v>1.159</v>
      </c>
    </row>
    <row r="13" spans="4:75" ht="18.75" x14ac:dyDescent="0.35">
      <c r="D13" s="2"/>
      <c r="E13" s="5">
        <f>CÁLCULOS!A13*CÁLCULOS!A13</f>
        <v>0.17639999999999997</v>
      </c>
      <c r="F13" s="5">
        <f t="shared" si="0"/>
        <v>0.15120000000000011</v>
      </c>
      <c r="G13" s="7">
        <f t="shared" si="21"/>
        <v>0.21418164157357938</v>
      </c>
      <c r="H13" s="5">
        <f>CÁLCULOS!D13*CÁLCULOS!D13</f>
        <v>0</v>
      </c>
      <c r="I13" s="5">
        <f t="shared" si="1"/>
        <v>0</v>
      </c>
      <c r="J13" s="7">
        <f t="shared" si="2"/>
        <v>0</v>
      </c>
      <c r="K13" s="5">
        <f>CÁLCULOS!G13*CÁLCULOS!G13</f>
        <v>0</v>
      </c>
      <c r="L13" s="5">
        <f t="shared" si="3"/>
        <v>0</v>
      </c>
      <c r="M13" s="7">
        <f t="shared" si="4"/>
        <v>0</v>
      </c>
      <c r="N13" s="5">
        <f>CÁLCULOS!J13*CÁLCULOS!J13</f>
        <v>0</v>
      </c>
      <c r="O13" s="5">
        <f t="shared" si="10"/>
        <v>0</v>
      </c>
      <c r="P13" s="7">
        <f t="shared" si="11"/>
        <v>0</v>
      </c>
      <c r="Q13" s="5">
        <f>CÁLCULOS!M13*CÁLCULOS!M13</f>
        <v>0</v>
      </c>
      <c r="R13" s="5">
        <f t="shared" si="12"/>
        <v>0</v>
      </c>
      <c r="S13" s="7">
        <f t="shared" si="13"/>
        <v>0</v>
      </c>
      <c r="T13" s="5">
        <f>CÁLCULOS!B13*CÁLCULOS!B13</f>
        <v>0.67239999999999989</v>
      </c>
      <c r="U13" s="5">
        <f>CÁLCULOS!E13*CÁLCULOS!E13</f>
        <v>0</v>
      </c>
      <c r="V13" s="5">
        <f>CÁLCULOS!H13*CÁLCULOS!H13</f>
        <v>0</v>
      </c>
      <c r="W13" s="5">
        <f>CÁLCULOS!K13*CÁLCULOS!K13</f>
        <v>0</v>
      </c>
      <c r="X13" s="5">
        <f>CÁLCULOS!N13*CÁLCULOS!N13</f>
        <v>0</v>
      </c>
      <c r="Y13" s="7">
        <f t="shared" si="14"/>
        <v>2.0525030525030514</v>
      </c>
      <c r="Z13" s="7">
        <f t="shared" si="15"/>
        <v>0</v>
      </c>
      <c r="AA13" s="7">
        <f t="shared" si="16"/>
        <v>0</v>
      </c>
      <c r="AB13" s="7">
        <f t="shared" si="17"/>
        <v>0</v>
      </c>
      <c r="AC13" s="7">
        <f t="shared" si="18"/>
        <v>0</v>
      </c>
      <c r="AE13" s="5">
        <f t="shared" si="6"/>
        <v>0.79217719132893494</v>
      </c>
      <c r="AF13" s="5" t="e">
        <f t="shared" si="7"/>
        <v>#DIV/0!</v>
      </c>
      <c r="AG13" s="5" t="e">
        <f t="shared" si="8"/>
        <v>#DIV/0!</v>
      </c>
      <c r="AH13" s="5" t="e">
        <f t="shared" si="19"/>
        <v>#DIV/0!</v>
      </c>
      <c r="AI13" s="5" t="e">
        <f t="shared" si="20"/>
        <v>#DIV/0!</v>
      </c>
      <c r="AJ13" s="5">
        <f t="shared" si="9"/>
        <v>0.79200000000000004</v>
      </c>
      <c r="AL13" s="10" t="s">
        <v>80</v>
      </c>
      <c r="AM13" s="5">
        <f>IF(G3&gt;0, (1/(1+(1/Y43))),"")</f>
        <v>0.99108025420673318</v>
      </c>
      <c r="AN13" s="5">
        <f>IF(AM13&gt;0,ROUND(AM13,3),"")</f>
        <v>0.99099999999999999</v>
      </c>
      <c r="AZ13">
        <f>CÁLCULOS!A9*CÁLCULOS!A9</f>
        <v>7.8400000000000011E-2</v>
      </c>
      <c r="BA13">
        <f t="shared" si="22"/>
        <v>1.2870022175865687</v>
      </c>
      <c r="BB13">
        <f>CÁLCULOS!B9*CÁLCULOS!B9</f>
        <v>0.59289999999999998</v>
      </c>
      <c r="BC13">
        <f t="shared" si="23"/>
        <v>0.69195517512631677</v>
      </c>
      <c r="BD13">
        <f t="shared" si="24"/>
        <v>1.1900940849205039</v>
      </c>
      <c r="BE13">
        <f>CÁLCULOS!D9*CÁLCULOS!D9</f>
        <v>0.18489999999999998</v>
      </c>
      <c r="BF13">
        <f t="shared" si="25"/>
        <v>1.1263035498590774</v>
      </c>
      <c r="BG13">
        <f>CÁLCULOS!E9*CÁLCULOS!E9</f>
        <v>0.34809999999999997</v>
      </c>
      <c r="BH13">
        <f t="shared" si="26"/>
        <v>0.93973748601687523</v>
      </c>
      <c r="BI13">
        <f t="shared" si="27"/>
        <v>0.3731321276844044</v>
      </c>
      <c r="BJ13">
        <f>CÁLCULOS!G9*CÁLCULOS!G9</f>
        <v>7.2900000000000006E-2</v>
      </c>
      <c r="BK13">
        <f t="shared" si="28"/>
        <v>1.2974032953274233</v>
      </c>
      <c r="BL13">
        <f>CÁLCULOS!H9*CÁLCULOS!H9</f>
        <v>0.36</v>
      </c>
      <c r="BM13">
        <f t="shared" si="29"/>
        <v>0.92729521800161219</v>
      </c>
      <c r="BN13">
        <f t="shared" si="30"/>
        <v>0.74021615465162216</v>
      </c>
      <c r="BO13">
        <f>CÁLCULOS!J9*CÁLCULOS!J9</f>
        <v>2.5600000000000001E-2</v>
      </c>
      <c r="BP13">
        <f t="shared" si="31"/>
        <v>1.410105673842986</v>
      </c>
      <c r="BQ13">
        <f>CÁLCULOS!K9*CÁLCULOS!K9</f>
        <v>0.54759999999999998</v>
      </c>
      <c r="BR13">
        <f t="shared" si="32"/>
        <v>0.73772596845324878</v>
      </c>
      <c r="BS13">
        <f t="shared" si="33"/>
        <v>1.3447594107794745</v>
      </c>
      <c r="BT13" s="13">
        <f t="shared" si="34"/>
        <v>1.19</v>
      </c>
      <c r="BU13" s="13">
        <f t="shared" si="35"/>
        <v>0.373</v>
      </c>
      <c r="BV13" s="13">
        <f t="shared" si="36"/>
        <v>0.74</v>
      </c>
      <c r="BW13" s="13">
        <f t="shared" si="37"/>
        <v>1.345</v>
      </c>
    </row>
    <row r="14" spans="4:75" ht="18.75" x14ac:dyDescent="0.35">
      <c r="D14" s="2"/>
      <c r="E14" s="5">
        <f>CÁLCULOS!A14*CÁLCULOS!A14</f>
        <v>1.21E-2</v>
      </c>
      <c r="F14" s="5">
        <f t="shared" si="0"/>
        <v>2.750000000000008E-2</v>
      </c>
      <c r="G14" s="7">
        <f t="shared" si="21"/>
        <v>1.2248203259439214E-2</v>
      </c>
      <c r="H14" s="5">
        <f>CÁLCULOS!D14*CÁLCULOS!D14</f>
        <v>0</v>
      </c>
      <c r="I14" s="5">
        <f t="shared" si="1"/>
        <v>0</v>
      </c>
      <c r="J14" s="7">
        <f t="shared" si="2"/>
        <v>0</v>
      </c>
      <c r="K14" s="5">
        <f>CÁLCULOS!G14*CÁLCULOS!G14</f>
        <v>0</v>
      </c>
      <c r="L14" s="5">
        <f t="shared" si="3"/>
        <v>0</v>
      </c>
      <c r="M14" s="7">
        <f t="shared" si="4"/>
        <v>0</v>
      </c>
      <c r="N14" s="5">
        <f>CÁLCULOS!J14*CÁLCULOS!J14</f>
        <v>0</v>
      </c>
      <c r="O14" s="5">
        <f t="shared" si="10"/>
        <v>0</v>
      </c>
      <c r="P14" s="7">
        <f t="shared" si="11"/>
        <v>0</v>
      </c>
      <c r="Q14" s="5">
        <f>CÁLCULOS!M14*CÁLCULOS!M14</f>
        <v>0</v>
      </c>
      <c r="R14" s="5">
        <f t="shared" si="12"/>
        <v>0</v>
      </c>
      <c r="S14" s="7">
        <f t="shared" si="13"/>
        <v>0</v>
      </c>
      <c r="T14" s="5">
        <f>CÁLCULOS!B14*CÁLCULOS!B14</f>
        <v>0.96039999999999992</v>
      </c>
      <c r="U14" s="5">
        <f>CÁLCULOS!E14*CÁLCULOS!E14</f>
        <v>0</v>
      </c>
      <c r="V14" s="5">
        <f>CÁLCULOS!H14*CÁLCULOS!H14</f>
        <v>0</v>
      </c>
      <c r="W14" s="5">
        <f>CÁLCULOS!K14*CÁLCULOS!K14</f>
        <v>0</v>
      </c>
      <c r="X14" s="5">
        <f>CÁLCULOS!N14*CÁLCULOS!N14</f>
        <v>0</v>
      </c>
      <c r="Y14" s="7">
        <f t="shared" si="14"/>
        <v>24.252525252525203</v>
      </c>
      <c r="Z14" s="7">
        <f t="shared" si="15"/>
        <v>0</v>
      </c>
      <c r="AA14" s="7">
        <f t="shared" si="16"/>
        <v>0</v>
      </c>
      <c r="AB14" s="7">
        <f t="shared" si="17"/>
        <v>0</v>
      </c>
      <c r="AC14" s="7">
        <f t="shared" si="18"/>
        <v>0</v>
      </c>
      <c r="AE14" s="5">
        <f t="shared" si="6"/>
        <v>0.98755784061696661</v>
      </c>
      <c r="AF14" s="5" t="e">
        <f t="shared" si="7"/>
        <v>#DIV/0!</v>
      </c>
      <c r="AG14" s="5" t="e">
        <f t="shared" si="8"/>
        <v>#DIV/0!</v>
      </c>
      <c r="AH14" s="5" t="e">
        <f t="shared" si="19"/>
        <v>#DIV/0!</v>
      </c>
      <c r="AI14" s="5" t="e">
        <f t="shared" si="20"/>
        <v>#DIV/0!</v>
      </c>
      <c r="AJ14" s="5">
        <f t="shared" si="9"/>
        <v>0.98799999999999999</v>
      </c>
      <c r="AL14" s="10" t="s">
        <v>49</v>
      </c>
      <c r="AM14" s="3">
        <f>IF(G3&gt;0, (1/(1+(1/G43))),"")</f>
        <v>0.51539831366172972</v>
      </c>
      <c r="AN14" s="3">
        <f>IF(G3&gt;0,ROUND(AM14,3),"")</f>
        <v>0.51500000000000001</v>
      </c>
      <c r="AZ14">
        <f>CÁLCULOS!A10*CÁLCULOS!A10</f>
        <v>0.1024</v>
      </c>
      <c r="BA14">
        <f t="shared" si="22"/>
        <v>1.2450668395002664</v>
      </c>
      <c r="BB14">
        <f>CÁLCULOS!B10*CÁLCULOS!B10</f>
        <v>0.6241000000000001</v>
      </c>
      <c r="BC14">
        <f t="shared" si="23"/>
        <v>0.65998732938749838</v>
      </c>
      <c r="BD14">
        <f t="shared" si="24"/>
        <v>1.1701590202255361</v>
      </c>
      <c r="BE14">
        <f>CÁLCULOS!D10*CÁLCULOS!D10</f>
        <v>2.8900000000000006E-2</v>
      </c>
      <c r="BF14">
        <f t="shared" si="25"/>
        <v>1.3999666576657921</v>
      </c>
      <c r="BG14">
        <f>CÁLCULOS!E10*CÁLCULOS!E10</f>
        <v>0.50409999999999999</v>
      </c>
      <c r="BH14">
        <f t="shared" si="26"/>
        <v>0.78129811744872468</v>
      </c>
      <c r="BI14">
        <f t="shared" si="27"/>
        <v>1.2373370804341348</v>
      </c>
      <c r="BJ14">
        <f>CÁLCULOS!G10*CÁLCULOS!G10</f>
        <v>7.8400000000000011E-2</v>
      </c>
      <c r="BK14">
        <f t="shared" si="28"/>
        <v>1.2870022175865687</v>
      </c>
      <c r="BL14">
        <f>CÁLCULOS!H10*CÁLCULOS!H10</f>
        <v>0.60840000000000005</v>
      </c>
      <c r="BM14">
        <f t="shared" si="29"/>
        <v>0.67613050956066123</v>
      </c>
      <c r="BN14">
        <f t="shared" si="30"/>
        <v>1.221743416051815</v>
      </c>
      <c r="BO14">
        <f>CÁLCULOS!J10*CÁLCULOS!J10</f>
        <v>1.21E-2</v>
      </c>
      <c r="BP14">
        <f t="shared" si="31"/>
        <v>1.46057327680715</v>
      </c>
      <c r="BQ14">
        <f>CÁLCULOS!K10*CÁLCULOS!K10</f>
        <v>0.73959999999999992</v>
      </c>
      <c r="BR14">
        <f t="shared" si="32"/>
        <v>0.53552665431438773</v>
      </c>
      <c r="BS14">
        <f t="shared" si="33"/>
        <v>1.8500932449855245</v>
      </c>
      <c r="BT14" s="13">
        <f t="shared" si="34"/>
        <v>1.17</v>
      </c>
      <c r="BU14" s="13">
        <f t="shared" si="35"/>
        <v>1.2370000000000001</v>
      </c>
      <c r="BV14" s="13">
        <f t="shared" si="36"/>
        <v>1.222</v>
      </c>
      <c r="BW14" s="13">
        <f t="shared" si="37"/>
        <v>1.85</v>
      </c>
    </row>
    <row r="15" spans="4:75" ht="18.75" x14ac:dyDescent="0.35">
      <c r="D15" s="6"/>
      <c r="E15" s="5">
        <f>CÁLCULOS!A15*CÁLCULOS!A15</f>
        <v>0</v>
      </c>
      <c r="F15" s="5">
        <f t="shared" si="0"/>
        <v>0</v>
      </c>
      <c r="G15" s="7">
        <f t="shared" si="21"/>
        <v>0</v>
      </c>
      <c r="H15" s="5">
        <f>CÁLCULOS!D15*CÁLCULOS!D15</f>
        <v>0</v>
      </c>
      <c r="I15" s="5">
        <f t="shared" si="1"/>
        <v>0</v>
      </c>
      <c r="J15" s="7">
        <f t="shared" si="2"/>
        <v>0</v>
      </c>
      <c r="K15" s="5">
        <f>CÁLCULOS!G15*CÁLCULOS!G15</f>
        <v>0</v>
      </c>
      <c r="L15" s="5">
        <f t="shared" si="3"/>
        <v>0</v>
      </c>
      <c r="M15" s="7">
        <f t="shared" si="4"/>
        <v>0</v>
      </c>
      <c r="N15" s="5">
        <f>CÁLCULOS!J15*CÁLCULOS!J15</f>
        <v>0</v>
      </c>
      <c r="O15" s="5">
        <f t="shared" si="10"/>
        <v>0</v>
      </c>
      <c r="P15" s="7">
        <f t="shared" si="11"/>
        <v>0</v>
      </c>
      <c r="Q15" s="5">
        <f>CÁLCULOS!M15*CÁLCULOS!M15</f>
        <v>0</v>
      </c>
      <c r="R15" s="5">
        <f t="shared" si="12"/>
        <v>0</v>
      </c>
      <c r="S15" s="7">
        <f t="shared" si="13"/>
        <v>0</v>
      </c>
      <c r="T15" s="5">
        <f>CÁLCULOS!B15*CÁLCULOS!B15</f>
        <v>0</v>
      </c>
      <c r="U15" s="5">
        <f>CÁLCULOS!E15*CÁLCULOS!E15</f>
        <v>0</v>
      </c>
      <c r="V15" s="5">
        <f>CÁLCULOS!H15*CÁLCULOS!H15</f>
        <v>0</v>
      </c>
      <c r="W15" s="5">
        <f>CÁLCULOS!K15*CÁLCULOS!K15</f>
        <v>0</v>
      </c>
      <c r="X15" s="5">
        <f>CÁLCULOS!N15*CÁLCULOS!N15</f>
        <v>0</v>
      </c>
      <c r="Y15" s="7">
        <f t="shared" si="14"/>
        <v>0</v>
      </c>
      <c r="Z15" s="7">
        <f t="shared" si="15"/>
        <v>0</v>
      </c>
      <c r="AA15" s="7">
        <f t="shared" si="16"/>
        <v>0</v>
      </c>
      <c r="AB15" s="7">
        <f t="shared" si="17"/>
        <v>0</v>
      </c>
      <c r="AC15" s="7">
        <f t="shared" si="18"/>
        <v>0</v>
      </c>
      <c r="AE15" s="5" t="e">
        <f t="shared" si="6"/>
        <v>#DIV/0!</v>
      </c>
      <c r="AF15" s="5" t="e">
        <f t="shared" si="7"/>
        <v>#DIV/0!</v>
      </c>
      <c r="AG15" s="5" t="e">
        <f t="shared" si="8"/>
        <v>#DIV/0!</v>
      </c>
      <c r="AH15" s="5" t="e">
        <f t="shared" si="19"/>
        <v>#DIV/0!</v>
      </c>
      <c r="AI15" s="5" t="e">
        <f t="shared" si="20"/>
        <v>#DIV/0!</v>
      </c>
      <c r="AJ15" s="5" t="e">
        <f t="shared" si="9"/>
        <v>#DIV/0!</v>
      </c>
      <c r="AL15" s="10" t="s">
        <v>50</v>
      </c>
      <c r="AM15" s="3">
        <f>IF(J3&gt;0, (1/(1+(1/J43))),"")</f>
        <v>0.8073970482356353</v>
      </c>
      <c r="AN15" s="3">
        <f>IF(J3&gt;0,ROUND(AM15,3),"")</f>
        <v>0.80700000000000005</v>
      </c>
      <c r="AU15" t="s">
        <v>1</v>
      </c>
      <c r="AV15" s="1">
        <f>COUNT(CÁLCULOS!A3:A35,CÁLCULOS!D3:D35,CÁLCULOS!G3:G35,CÁLCULOS!J3:J35, CÁLCULOS!M3:M35)</f>
        <v>39</v>
      </c>
      <c r="AZ15">
        <f>CÁLCULOS!A11*CÁLCULOS!A11</f>
        <v>0.15210000000000001</v>
      </c>
      <c r="BA15">
        <f t="shared" si="22"/>
        <v>1.1701647340935246</v>
      </c>
      <c r="BB15">
        <f>CÁLCULOS!B11*CÁLCULOS!B11</f>
        <v>0.43560000000000004</v>
      </c>
      <c r="BC15">
        <f t="shared" si="23"/>
        <v>0.849977565924807</v>
      </c>
      <c r="BD15">
        <f t="shared" si="24"/>
        <v>0.64037433633743523</v>
      </c>
      <c r="BE15">
        <f>CÁLCULOS!D11*CÁLCULOS!D11</f>
        <v>0.25</v>
      </c>
      <c r="BF15">
        <f t="shared" si="25"/>
        <v>1.0471975511965976</v>
      </c>
      <c r="BG15">
        <f>CÁLCULOS!E11*CÁLCULOS!E11</f>
        <v>0.36</v>
      </c>
      <c r="BH15">
        <f t="shared" si="26"/>
        <v>0.92729521800161219</v>
      </c>
      <c r="BI15">
        <f t="shared" si="27"/>
        <v>0.23980466638997089</v>
      </c>
      <c r="BJ15">
        <f>CÁLCULOS!G11*CÁLCULOS!G11</f>
        <v>2.8900000000000006E-2</v>
      </c>
      <c r="BK15">
        <f t="shared" si="28"/>
        <v>1.3999666576657921</v>
      </c>
      <c r="BL15">
        <f>CÁLCULOS!H11*CÁLCULOS!H11</f>
        <v>0.42250000000000004</v>
      </c>
      <c r="BM15">
        <f t="shared" si="29"/>
        <v>0.86321189006954102</v>
      </c>
      <c r="BN15">
        <f t="shared" si="30"/>
        <v>1.0735095351925021</v>
      </c>
      <c r="BO15">
        <f>CÁLCULOS!J11*CÁLCULOS!J11</f>
        <v>0.16809999999999997</v>
      </c>
      <c r="BP15">
        <f t="shared" si="31"/>
        <v>1.1483422646081407</v>
      </c>
      <c r="BQ15">
        <f>CÁLCULOS!K11*CÁLCULOS!K11</f>
        <v>0.5776</v>
      </c>
      <c r="BR15">
        <f t="shared" si="32"/>
        <v>0.70748321177934292</v>
      </c>
      <c r="BS15">
        <f t="shared" si="33"/>
        <v>0.88171810565759556</v>
      </c>
      <c r="BT15" s="13">
        <f t="shared" si="34"/>
        <v>0.64</v>
      </c>
      <c r="BU15" s="13">
        <f t="shared" si="35"/>
        <v>0.24</v>
      </c>
      <c r="BV15" s="13">
        <f t="shared" si="36"/>
        <v>1.0740000000000001</v>
      </c>
      <c r="BW15" s="13">
        <f t="shared" si="37"/>
        <v>0.88200000000000001</v>
      </c>
    </row>
    <row r="16" spans="4:75" ht="18.75" x14ac:dyDescent="0.35">
      <c r="D16" s="6"/>
      <c r="E16" s="5">
        <f>CÁLCULOS!A16*CÁLCULOS!A16</f>
        <v>0</v>
      </c>
      <c r="F16" s="5">
        <f t="shared" si="0"/>
        <v>0</v>
      </c>
      <c r="G16" s="7">
        <f t="shared" si="21"/>
        <v>0</v>
      </c>
      <c r="H16" s="5">
        <f>CÁLCULOS!D16*CÁLCULOS!D16</f>
        <v>0</v>
      </c>
      <c r="I16" s="5">
        <f t="shared" si="1"/>
        <v>0</v>
      </c>
      <c r="J16" s="7">
        <f t="shared" si="2"/>
        <v>0</v>
      </c>
      <c r="K16" s="5">
        <f>CÁLCULOS!G16*CÁLCULOS!G16</f>
        <v>0</v>
      </c>
      <c r="L16" s="5">
        <f t="shared" si="3"/>
        <v>0</v>
      </c>
      <c r="M16" s="7">
        <f t="shared" si="4"/>
        <v>0</v>
      </c>
      <c r="N16" s="5">
        <f>CÁLCULOS!J16*CÁLCULOS!J16</f>
        <v>0</v>
      </c>
      <c r="O16" s="5">
        <f t="shared" si="10"/>
        <v>0</v>
      </c>
      <c r="P16" s="7">
        <f t="shared" si="11"/>
        <v>0</v>
      </c>
      <c r="Q16" s="5">
        <f>CÁLCULOS!M16*CÁLCULOS!M16</f>
        <v>0</v>
      </c>
      <c r="R16" s="5">
        <f t="shared" si="12"/>
        <v>0</v>
      </c>
      <c r="S16" s="7">
        <f t="shared" si="13"/>
        <v>0</v>
      </c>
      <c r="T16" s="5">
        <f>CÁLCULOS!B16*CÁLCULOS!B16</f>
        <v>0</v>
      </c>
      <c r="U16" s="5">
        <f>CÁLCULOS!E16*CÁLCULOS!E16</f>
        <v>0</v>
      </c>
      <c r="V16" s="5">
        <f>CÁLCULOS!H16*CÁLCULOS!H16</f>
        <v>0</v>
      </c>
      <c r="W16" s="5">
        <f>CÁLCULOS!K16*CÁLCULOS!K16</f>
        <v>0</v>
      </c>
      <c r="X16" s="5">
        <f>CÁLCULOS!N16*CÁLCULOS!N16</f>
        <v>0</v>
      </c>
      <c r="Y16" s="7">
        <f t="shared" si="14"/>
        <v>0</v>
      </c>
      <c r="Z16" s="7">
        <f t="shared" si="15"/>
        <v>0</v>
      </c>
      <c r="AA16" s="7">
        <f t="shared" si="16"/>
        <v>0</v>
      </c>
      <c r="AB16" s="7">
        <f t="shared" si="17"/>
        <v>0</v>
      </c>
      <c r="AC16" s="7">
        <f t="shared" si="18"/>
        <v>0</v>
      </c>
      <c r="AE16" s="5" t="e">
        <f t="shared" si="6"/>
        <v>#DIV/0!</v>
      </c>
      <c r="AF16" s="5" t="e">
        <f t="shared" si="7"/>
        <v>#DIV/0!</v>
      </c>
      <c r="AG16" s="5" t="e">
        <f t="shared" si="8"/>
        <v>#DIV/0!</v>
      </c>
      <c r="AH16" s="5" t="e">
        <f t="shared" si="19"/>
        <v>#DIV/0!</v>
      </c>
      <c r="AI16" s="5" t="e">
        <f t="shared" si="20"/>
        <v>#DIV/0!</v>
      </c>
      <c r="AJ16" s="5" t="e">
        <f t="shared" si="9"/>
        <v>#DIV/0!</v>
      </c>
      <c r="AL16" s="10" t="s">
        <v>51</v>
      </c>
      <c r="AM16" s="3">
        <f>IF(M3&gt;0, (1/(1+(1/M43))),"")</f>
        <v>0.70353412507844137</v>
      </c>
      <c r="AN16" s="3">
        <f>IF(M3&gt;0,ROUND(AM16,3),"")</f>
        <v>0.70399999999999996</v>
      </c>
      <c r="AU16" t="s">
        <v>2</v>
      </c>
      <c r="AV16">
        <f>AV15*(AV15-1)/2</f>
        <v>741</v>
      </c>
      <c r="AZ16">
        <f>CÁLCULOS!A12*CÁLCULOS!A12</f>
        <v>3.61E-2</v>
      </c>
      <c r="BA16">
        <f t="shared" si="22"/>
        <v>1.379634180263837</v>
      </c>
      <c r="BB16">
        <f>CÁLCULOS!B12*CÁLCULOS!B12</f>
        <v>0.53289999999999993</v>
      </c>
      <c r="BC16">
        <f t="shared" si="23"/>
        <v>0.75247437616333679</v>
      </c>
      <c r="BD16">
        <f t="shared" si="24"/>
        <v>1.2543196082010004</v>
      </c>
      <c r="BE16">
        <f>CÁLCULOS!D12*CÁLCULOS!D12</f>
        <v>0</v>
      </c>
      <c r="BF16">
        <f t="shared" si="25"/>
        <v>1.5707963267948966</v>
      </c>
      <c r="BG16">
        <f>CÁLCULOS!E12*CÁLCULOS!E12</f>
        <v>0</v>
      </c>
      <c r="BH16">
        <f t="shared" si="26"/>
        <v>1.5707963267948966</v>
      </c>
      <c r="BI16">
        <f t="shared" si="27"/>
        <v>0</v>
      </c>
      <c r="BJ16">
        <f>CÁLCULOS!G12*CÁLCULOS!G12</f>
        <v>0</v>
      </c>
      <c r="BK16">
        <f t="shared" si="28"/>
        <v>1.5707963267948966</v>
      </c>
      <c r="BL16">
        <f>CÁLCULOS!H12*CÁLCULOS!H12</f>
        <v>0</v>
      </c>
      <c r="BM16">
        <f t="shared" si="29"/>
        <v>1.5707963267948966</v>
      </c>
      <c r="BN16">
        <f t="shared" si="30"/>
        <v>0</v>
      </c>
      <c r="BO16">
        <f>CÁLCULOS!J12*CÁLCULOS!J12</f>
        <v>0</v>
      </c>
      <c r="BP16">
        <f t="shared" si="31"/>
        <v>1.5707963267948966</v>
      </c>
      <c r="BQ16">
        <f>CÁLCULOS!K12*CÁLCULOS!K12</f>
        <v>0</v>
      </c>
      <c r="BR16">
        <f t="shared" si="32"/>
        <v>1.5707963267948966</v>
      </c>
      <c r="BS16">
        <f t="shared" si="33"/>
        <v>0</v>
      </c>
      <c r="BT16" s="13">
        <f t="shared" si="34"/>
        <v>1.254</v>
      </c>
      <c r="BU16" s="13">
        <f t="shared" si="35"/>
        <v>0</v>
      </c>
      <c r="BV16" s="13">
        <f t="shared" si="36"/>
        <v>0</v>
      </c>
      <c r="BW16" s="13">
        <f t="shared" si="37"/>
        <v>0</v>
      </c>
    </row>
    <row r="17" spans="4:75" ht="18.75" x14ac:dyDescent="0.35">
      <c r="D17" s="6"/>
      <c r="E17" s="5">
        <f>CÁLCULOS!A17*CÁLCULOS!A17</f>
        <v>0</v>
      </c>
      <c r="F17" s="5">
        <f t="shared" si="0"/>
        <v>0</v>
      </c>
      <c r="G17" s="7">
        <f t="shared" si="21"/>
        <v>0</v>
      </c>
      <c r="H17" s="5">
        <f>CÁLCULOS!D17*CÁLCULOS!D17</f>
        <v>0</v>
      </c>
      <c r="I17" s="5">
        <f t="shared" si="1"/>
        <v>0</v>
      </c>
      <c r="J17" s="7">
        <f t="shared" si="2"/>
        <v>0</v>
      </c>
      <c r="K17" s="5">
        <f>CÁLCULOS!G17*CÁLCULOS!G17</f>
        <v>0</v>
      </c>
      <c r="L17" s="5">
        <f t="shared" si="3"/>
        <v>0</v>
      </c>
      <c r="M17" s="7">
        <f t="shared" si="4"/>
        <v>0</v>
      </c>
      <c r="N17" s="5">
        <f>CÁLCULOS!J17*CÁLCULOS!J17</f>
        <v>0</v>
      </c>
      <c r="O17" s="5">
        <f t="shared" si="10"/>
        <v>0</v>
      </c>
      <c r="P17" s="7">
        <f t="shared" si="11"/>
        <v>0</v>
      </c>
      <c r="Q17" s="5">
        <f>CÁLCULOS!M17*CÁLCULOS!M17</f>
        <v>0</v>
      </c>
      <c r="R17" s="5">
        <f t="shared" si="12"/>
        <v>0</v>
      </c>
      <c r="S17" s="7">
        <f t="shared" si="13"/>
        <v>0</v>
      </c>
      <c r="T17" s="5">
        <f>CÁLCULOS!B17*CÁLCULOS!B17</f>
        <v>0</v>
      </c>
      <c r="U17" s="5">
        <f>CÁLCULOS!E17*CÁLCULOS!E17</f>
        <v>0</v>
      </c>
      <c r="V17" s="5">
        <f>CÁLCULOS!H17*CÁLCULOS!H17</f>
        <v>0</v>
      </c>
      <c r="W17" s="5">
        <f>CÁLCULOS!K17*CÁLCULOS!K17</f>
        <v>0</v>
      </c>
      <c r="X17" s="5">
        <f>CÁLCULOS!N17*CÁLCULOS!N17</f>
        <v>0</v>
      </c>
      <c r="Y17" s="7">
        <f t="shared" si="14"/>
        <v>0</v>
      </c>
      <c r="Z17" s="7">
        <f t="shared" si="15"/>
        <v>0</v>
      </c>
      <c r="AA17" s="7">
        <f t="shared" si="16"/>
        <v>0</v>
      </c>
      <c r="AB17" s="7">
        <f t="shared" si="17"/>
        <v>0</v>
      </c>
      <c r="AC17" s="7">
        <f t="shared" si="18"/>
        <v>0</v>
      </c>
      <c r="AE17" s="5" t="e">
        <f t="shared" si="6"/>
        <v>#DIV/0!</v>
      </c>
      <c r="AF17" s="5" t="e">
        <f t="shared" si="7"/>
        <v>#DIV/0!</v>
      </c>
      <c r="AG17" s="5" t="e">
        <f t="shared" si="8"/>
        <v>#DIV/0!</v>
      </c>
      <c r="AH17" s="5" t="e">
        <f t="shared" si="19"/>
        <v>#DIV/0!</v>
      </c>
      <c r="AI17" s="5" t="e">
        <f t="shared" si="20"/>
        <v>#DIV/0!</v>
      </c>
      <c r="AJ17" s="5" t="e">
        <f t="shared" si="9"/>
        <v>#DIV/0!</v>
      </c>
      <c r="AL17" s="10" t="s">
        <v>52</v>
      </c>
      <c r="AM17" s="3">
        <f>IF(P3&gt;0, (1/(1+(1/P43))),"")</f>
        <v>0.3851615928289216</v>
      </c>
      <c r="AN17" s="3">
        <f>IF(P3&gt;0,ROUND(AM17,3),"")</f>
        <v>0.38500000000000001</v>
      </c>
      <c r="AU17" t="s">
        <v>3</v>
      </c>
      <c r="AV17"/>
      <c r="AZ17">
        <f>CÁLCULOS!A13*CÁLCULOS!A13</f>
        <v>0.17639999999999997</v>
      </c>
      <c r="BA17">
        <f t="shared" si="22"/>
        <v>1.1373510067250105</v>
      </c>
      <c r="BB17">
        <f>CÁLCULOS!B13*CÁLCULOS!B13</f>
        <v>0.67239999999999989</v>
      </c>
      <c r="BC17">
        <f t="shared" si="23"/>
        <v>0.60938530803079505</v>
      </c>
      <c r="BD17">
        <f t="shared" si="24"/>
        <v>1.055931397388431</v>
      </c>
      <c r="BE17">
        <f>CÁLCULOS!D13*CÁLCULOS!D13</f>
        <v>0</v>
      </c>
      <c r="BF17">
        <f t="shared" si="25"/>
        <v>1.5707963267948966</v>
      </c>
      <c r="BG17">
        <f>CÁLCULOS!E13*CÁLCULOS!E13</f>
        <v>0</v>
      </c>
      <c r="BH17">
        <f t="shared" si="26"/>
        <v>1.5707963267948966</v>
      </c>
      <c r="BI17">
        <f t="shared" si="27"/>
        <v>0</v>
      </c>
      <c r="BJ17">
        <f>CÁLCULOS!G13*CÁLCULOS!G13</f>
        <v>0</v>
      </c>
      <c r="BK17">
        <f t="shared" si="28"/>
        <v>1.5707963267948966</v>
      </c>
      <c r="BL17">
        <f>CÁLCULOS!H13*CÁLCULOS!H13</f>
        <v>0</v>
      </c>
      <c r="BM17">
        <f t="shared" si="29"/>
        <v>1.5707963267948966</v>
      </c>
      <c r="BN17">
        <f t="shared" si="30"/>
        <v>0</v>
      </c>
      <c r="BO17">
        <f>CÁLCULOS!J13*CÁLCULOS!J13</f>
        <v>0</v>
      </c>
      <c r="BP17">
        <f t="shared" si="31"/>
        <v>1.5707963267948966</v>
      </c>
      <c r="BQ17">
        <f>CÁLCULOS!K13*CÁLCULOS!K13</f>
        <v>0</v>
      </c>
      <c r="BR17">
        <f t="shared" si="32"/>
        <v>1.5707963267948966</v>
      </c>
      <c r="BS17">
        <f t="shared" si="33"/>
        <v>0</v>
      </c>
      <c r="BT17" s="13">
        <f t="shared" si="34"/>
        <v>1.056</v>
      </c>
      <c r="BU17" s="13">
        <f t="shared" si="35"/>
        <v>0</v>
      </c>
      <c r="BV17" s="13">
        <f t="shared" si="36"/>
        <v>0</v>
      </c>
      <c r="BW17" s="13">
        <f t="shared" si="37"/>
        <v>0</v>
      </c>
    </row>
    <row r="18" spans="4:75" x14ac:dyDescent="0.25">
      <c r="D18" s="6"/>
      <c r="E18" s="5">
        <f>CÁLCULOS!A18*CÁLCULOS!A18</f>
        <v>0</v>
      </c>
      <c r="F18" s="5">
        <f t="shared" si="0"/>
        <v>0</v>
      </c>
      <c r="G18" s="7">
        <f t="shared" si="21"/>
        <v>0</v>
      </c>
      <c r="H18" s="5">
        <f>CÁLCULOS!D18*CÁLCULOS!D18</f>
        <v>0</v>
      </c>
      <c r="I18" s="5">
        <f t="shared" si="1"/>
        <v>0</v>
      </c>
      <c r="J18" s="7">
        <f t="shared" si="2"/>
        <v>0</v>
      </c>
      <c r="K18" s="5">
        <f>CÁLCULOS!G18*CÁLCULOS!G18</f>
        <v>0</v>
      </c>
      <c r="L18" s="5">
        <f t="shared" si="3"/>
        <v>0</v>
      </c>
      <c r="M18" s="7">
        <f t="shared" si="4"/>
        <v>0</v>
      </c>
      <c r="N18" s="5">
        <f>CÁLCULOS!J18*CÁLCULOS!J18</f>
        <v>0</v>
      </c>
      <c r="O18" s="5">
        <f t="shared" si="10"/>
        <v>0</v>
      </c>
      <c r="P18" s="7">
        <f t="shared" si="11"/>
        <v>0</v>
      </c>
      <c r="Q18" s="5">
        <f>CÁLCULOS!M18*CÁLCULOS!M18</f>
        <v>0</v>
      </c>
      <c r="R18" s="5">
        <f t="shared" si="12"/>
        <v>0</v>
      </c>
      <c r="S18" s="7">
        <f t="shared" si="13"/>
        <v>0</v>
      </c>
      <c r="T18" s="5">
        <f>CÁLCULOS!B18*CÁLCULOS!B18</f>
        <v>0</v>
      </c>
      <c r="U18" s="5">
        <f>CÁLCULOS!E18*CÁLCULOS!E18</f>
        <v>0</v>
      </c>
      <c r="V18" s="5">
        <f>CÁLCULOS!H18*CÁLCULOS!H18</f>
        <v>0</v>
      </c>
      <c r="W18" s="5">
        <f>CÁLCULOS!K18*CÁLCULOS!K18</f>
        <v>0</v>
      </c>
      <c r="X18" s="5">
        <f>CÁLCULOS!N18*CÁLCULOS!N18</f>
        <v>0</v>
      </c>
      <c r="Y18" s="7">
        <f t="shared" si="14"/>
        <v>0</v>
      </c>
      <c r="Z18" s="7">
        <f t="shared" si="15"/>
        <v>0</v>
      </c>
      <c r="AA18" s="7">
        <f t="shared" si="16"/>
        <v>0</v>
      </c>
      <c r="AB18" s="7">
        <f t="shared" si="17"/>
        <v>0</v>
      </c>
      <c r="AC18" s="7">
        <f t="shared" si="18"/>
        <v>0</v>
      </c>
      <c r="AE18" s="5" t="e">
        <f t="shared" si="6"/>
        <v>#DIV/0!</v>
      </c>
      <c r="AF18" s="5" t="e">
        <f t="shared" si="7"/>
        <v>#DIV/0!</v>
      </c>
      <c r="AG18" s="5" t="e">
        <f t="shared" si="8"/>
        <v>#DIV/0!</v>
      </c>
      <c r="AH18" s="5" t="e">
        <f t="shared" si="19"/>
        <v>#DIV/0!</v>
      </c>
      <c r="AI18" s="5" t="e">
        <f t="shared" si="20"/>
        <v>#DIV/0!</v>
      </c>
      <c r="AJ18" s="5" t="e">
        <f t="shared" si="9"/>
        <v>#DIV/0!</v>
      </c>
      <c r="AL18" s="5" t="s">
        <v>76</v>
      </c>
      <c r="AM18" s="5" t="str">
        <f>IF(S3&gt;0, (1/(1+(1/S43))),"")</f>
        <v/>
      </c>
      <c r="AN18" s="5" t="str">
        <f>IF(S3&gt;0,ROUND(AM18,3),"")</f>
        <v/>
      </c>
      <c r="AU18" t="s">
        <v>4</v>
      </c>
      <c r="AV18" s="1">
        <f>COUNT(CÁLCULOS!A3:A35)</f>
        <v>12</v>
      </c>
      <c r="AZ18">
        <f>CÁLCULOS!A14*CÁLCULOS!A14</f>
        <v>1.21E-2</v>
      </c>
      <c r="BA18">
        <f t="shared" si="22"/>
        <v>1.46057327680715</v>
      </c>
      <c r="BB18">
        <f>CÁLCULOS!B14*CÁLCULOS!B14</f>
        <v>0.96039999999999992</v>
      </c>
      <c r="BC18">
        <f t="shared" si="23"/>
        <v>0.20033484232311971</v>
      </c>
      <c r="BD18">
        <f t="shared" si="24"/>
        <v>2.5204768689680606</v>
      </c>
      <c r="BE18">
        <f>CÁLCULOS!D14*CÁLCULOS!D14</f>
        <v>0</v>
      </c>
      <c r="BF18">
        <f t="shared" si="25"/>
        <v>1.5707963267948966</v>
      </c>
      <c r="BG18">
        <f>CÁLCULOS!E14*CÁLCULOS!E14</f>
        <v>0</v>
      </c>
      <c r="BH18">
        <f t="shared" si="26"/>
        <v>1.5707963267948966</v>
      </c>
      <c r="BI18">
        <f t="shared" si="27"/>
        <v>0</v>
      </c>
      <c r="BJ18">
        <f>CÁLCULOS!G14*CÁLCULOS!G14</f>
        <v>0</v>
      </c>
      <c r="BK18">
        <f t="shared" si="28"/>
        <v>1.5707963267948966</v>
      </c>
      <c r="BL18">
        <f>CÁLCULOS!H14*CÁLCULOS!H14</f>
        <v>0</v>
      </c>
      <c r="BM18">
        <f t="shared" si="29"/>
        <v>1.5707963267948966</v>
      </c>
      <c r="BN18">
        <f t="shared" si="30"/>
        <v>0</v>
      </c>
      <c r="BO18">
        <f>CÁLCULOS!J14*CÁLCULOS!J14</f>
        <v>0</v>
      </c>
      <c r="BP18">
        <f t="shared" si="31"/>
        <v>1.5707963267948966</v>
      </c>
      <c r="BQ18">
        <f>CÁLCULOS!K14*CÁLCULOS!K14</f>
        <v>0</v>
      </c>
      <c r="BR18">
        <f t="shared" si="32"/>
        <v>1.5707963267948966</v>
      </c>
      <c r="BS18">
        <f t="shared" si="33"/>
        <v>0</v>
      </c>
      <c r="BT18" s="13">
        <f t="shared" si="34"/>
        <v>2.52</v>
      </c>
      <c r="BU18" s="13">
        <f t="shared" si="35"/>
        <v>0</v>
      </c>
      <c r="BV18" s="13">
        <f t="shared" si="36"/>
        <v>0</v>
      </c>
      <c r="BW18" s="13">
        <f t="shared" si="37"/>
        <v>0</v>
      </c>
    </row>
    <row r="19" spans="4:75" x14ac:dyDescent="0.25">
      <c r="D19" s="6"/>
      <c r="E19" s="5">
        <f>CÁLCULOS!A19*CÁLCULOS!A19</f>
        <v>0</v>
      </c>
      <c r="F19" s="5">
        <f t="shared" si="0"/>
        <v>0</v>
      </c>
      <c r="G19" s="7">
        <f t="shared" si="21"/>
        <v>0</v>
      </c>
      <c r="H19" s="5">
        <f>CÁLCULOS!D19*CÁLCULOS!D19</f>
        <v>0</v>
      </c>
      <c r="I19" s="5">
        <f t="shared" si="1"/>
        <v>0</v>
      </c>
      <c r="J19" s="7">
        <f t="shared" si="2"/>
        <v>0</v>
      </c>
      <c r="K19" s="5">
        <f>CÁLCULOS!G19*CÁLCULOS!G19</f>
        <v>0</v>
      </c>
      <c r="L19" s="5">
        <f t="shared" si="3"/>
        <v>0</v>
      </c>
      <c r="M19" s="7">
        <f t="shared" si="4"/>
        <v>0</v>
      </c>
      <c r="N19" s="5">
        <f>CÁLCULOS!J19*CÁLCULOS!J19</f>
        <v>0</v>
      </c>
      <c r="O19" s="5">
        <f t="shared" si="10"/>
        <v>0</v>
      </c>
      <c r="P19" s="7">
        <f t="shared" si="11"/>
        <v>0</v>
      </c>
      <c r="Q19" s="5">
        <f>CÁLCULOS!M19*CÁLCULOS!M19</f>
        <v>0</v>
      </c>
      <c r="R19" s="5">
        <f t="shared" si="12"/>
        <v>0</v>
      </c>
      <c r="S19" s="7">
        <f t="shared" si="13"/>
        <v>0</v>
      </c>
      <c r="T19" s="5">
        <f>CÁLCULOS!B19*CÁLCULOS!B19</f>
        <v>0</v>
      </c>
      <c r="U19" s="5">
        <f>CÁLCULOS!E19*CÁLCULOS!E19</f>
        <v>0</v>
      </c>
      <c r="V19" s="5">
        <f>CÁLCULOS!H19*CÁLCULOS!H19</f>
        <v>0</v>
      </c>
      <c r="W19" s="5">
        <f>CÁLCULOS!K19*CÁLCULOS!K19</f>
        <v>0</v>
      </c>
      <c r="X19" s="5">
        <f>CÁLCULOS!N19*CÁLCULOS!N19</f>
        <v>0</v>
      </c>
      <c r="Y19" s="7">
        <f t="shared" si="14"/>
        <v>0</v>
      </c>
      <c r="Z19" s="7">
        <f t="shared" si="15"/>
        <v>0</v>
      </c>
      <c r="AA19" s="7">
        <f t="shared" si="16"/>
        <v>0</v>
      </c>
      <c r="AB19" s="7">
        <f t="shared" si="17"/>
        <v>0</v>
      </c>
      <c r="AC19" s="7">
        <f t="shared" si="18"/>
        <v>0</v>
      </c>
      <c r="AE19" s="5" t="e">
        <f t="shared" si="6"/>
        <v>#DIV/0!</v>
      </c>
      <c r="AF19" s="5" t="e">
        <f t="shared" si="7"/>
        <v>#DIV/0!</v>
      </c>
      <c r="AG19" s="5" t="e">
        <f t="shared" si="8"/>
        <v>#DIV/0!</v>
      </c>
      <c r="AH19" s="5" t="e">
        <f t="shared" si="19"/>
        <v>#DIV/0!</v>
      </c>
      <c r="AI19" s="5" t="e">
        <f t="shared" si="20"/>
        <v>#DIV/0!</v>
      </c>
      <c r="AJ19" s="5" t="e">
        <f t="shared" si="9"/>
        <v>#DIV/0!</v>
      </c>
      <c r="AU19" t="s">
        <v>5</v>
      </c>
      <c r="AV19"/>
      <c r="AZ19">
        <f>CÁLCULOS!A15*CÁLCULOS!A15</f>
        <v>0</v>
      </c>
      <c r="BA19">
        <f t="shared" si="22"/>
        <v>1.5707963267948966</v>
      </c>
      <c r="BB19">
        <f>CÁLCULOS!B15*CÁLCULOS!B15</f>
        <v>0</v>
      </c>
      <c r="BC19">
        <f t="shared" si="23"/>
        <v>1.5707963267948966</v>
      </c>
      <c r="BD19">
        <f t="shared" si="24"/>
        <v>0</v>
      </c>
      <c r="BE19">
        <f>CÁLCULOS!D15*CÁLCULOS!D15</f>
        <v>0</v>
      </c>
      <c r="BF19">
        <f t="shared" si="25"/>
        <v>1.5707963267948966</v>
      </c>
      <c r="BG19">
        <f>CÁLCULOS!E15*CÁLCULOS!E15</f>
        <v>0</v>
      </c>
      <c r="BH19">
        <f t="shared" si="26"/>
        <v>1.5707963267948966</v>
      </c>
      <c r="BI19">
        <f t="shared" si="27"/>
        <v>0</v>
      </c>
      <c r="BJ19">
        <f>CÁLCULOS!G15*CÁLCULOS!G15</f>
        <v>0</v>
      </c>
      <c r="BK19">
        <f t="shared" si="28"/>
        <v>1.5707963267948966</v>
      </c>
      <c r="BL19">
        <f>CÁLCULOS!H15*CÁLCULOS!H15</f>
        <v>0</v>
      </c>
      <c r="BM19">
        <f t="shared" si="29"/>
        <v>1.5707963267948966</v>
      </c>
      <c r="BN19">
        <f t="shared" si="30"/>
        <v>0</v>
      </c>
      <c r="BO19">
        <f>CÁLCULOS!J15*CÁLCULOS!J15</f>
        <v>0</v>
      </c>
      <c r="BP19">
        <f t="shared" si="31"/>
        <v>1.5707963267948966</v>
      </c>
      <c r="BQ19">
        <f>CÁLCULOS!K15*CÁLCULOS!K15</f>
        <v>0</v>
      </c>
      <c r="BR19">
        <f t="shared" si="32"/>
        <v>1.5707963267948966</v>
      </c>
      <c r="BS19">
        <f t="shared" si="33"/>
        <v>0</v>
      </c>
      <c r="BT19" s="13">
        <f t="shared" si="34"/>
        <v>0</v>
      </c>
      <c r="BU19" s="13">
        <f t="shared" si="35"/>
        <v>0</v>
      </c>
      <c r="BV19" s="13">
        <f t="shared" si="36"/>
        <v>0</v>
      </c>
      <c r="BW19" s="13">
        <f t="shared" si="37"/>
        <v>0</v>
      </c>
    </row>
    <row r="20" spans="4:75" ht="18.75" x14ac:dyDescent="0.35">
      <c r="D20" s="6"/>
      <c r="E20" s="5">
        <f>CÁLCULOS!A20*CÁLCULOS!A20</f>
        <v>0</v>
      </c>
      <c r="F20" s="5">
        <f t="shared" si="0"/>
        <v>0</v>
      </c>
      <c r="G20" s="7">
        <f t="shared" si="21"/>
        <v>0</v>
      </c>
      <c r="H20" s="5">
        <f>CÁLCULOS!D20*CÁLCULOS!D20</f>
        <v>0</v>
      </c>
      <c r="I20" s="5">
        <f t="shared" si="1"/>
        <v>0</v>
      </c>
      <c r="J20" s="7">
        <f t="shared" si="2"/>
        <v>0</v>
      </c>
      <c r="K20" s="5">
        <f>CÁLCULOS!G20*CÁLCULOS!G20</f>
        <v>0</v>
      </c>
      <c r="L20" s="5">
        <f t="shared" si="3"/>
        <v>0</v>
      </c>
      <c r="M20" s="7">
        <f t="shared" si="4"/>
        <v>0</v>
      </c>
      <c r="N20" s="5">
        <f>CÁLCULOS!J20*CÁLCULOS!J20</f>
        <v>0</v>
      </c>
      <c r="O20" s="5">
        <f t="shared" si="10"/>
        <v>0</v>
      </c>
      <c r="P20" s="7">
        <f t="shared" si="11"/>
        <v>0</v>
      </c>
      <c r="Q20" s="5">
        <f>CÁLCULOS!M20*CÁLCULOS!M20</f>
        <v>0</v>
      </c>
      <c r="R20" s="5">
        <f t="shared" si="12"/>
        <v>0</v>
      </c>
      <c r="S20" s="7">
        <f t="shared" si="13"/>
        <v>0</v>
      </c>
      <c r="T20" s="5">
        <f>CÁLCULOS!B20*CÁLCULOS!B20</f>
        <v>0</v>
      </c>
      <c r="U20" s="5">
        <f>CÁLCULOS!E20*CÁLCULOS!E20</f>
        <v>0</v>
      </c>
      <c r="V20" s="5">
        <f>CÁLCULOS!H20*CÁLCULOS!H20</f>
        <v>0</v>
      </c>
      <c r="W20" s="5">
        <f>CÁLCULOS!K20*CÁLCULOS!K20</f>
        <v>0</v>
      </c>
      <c r="X20" s="5">
        <f>CÁLCULOS!N20*CÁLCULOS!N20</f>
        <v>0</v>
      </c>
      <c r="Y20" s="7">
        <f t="shared" si="14"/>
        <v>0</v>
      </c>
      <c r="Z20" s="7">
        <f t="shared" si="15"/>
        <v>0</v>
      </c>
      <c r="AA20" s="7">
        <f t="shared" si="16"/>
        <v>0</v>
      </c>
      <c r="AB20" s="7">
        <f t="shared" si="17"/>
        <v>0</v>
      </c>
      <c r="AC20" s="7">
        <f t="shared" si="18"/>
        <v>0</v>
      </c>
      <c r="AE20" s="5" t="e">
        <f t="shared" si="6"/>
        <v>#DIV/0!</v>
      </c>
      <c r="AF20" s="5" t="e">
        <f t="shared" si="7"/>
        <v>#DIV/0!</v>
      </c>
      <c r="AG20" s="5" t="e">
        <f t="shared" si="8"/>
        <v>#DIV/0!</v>
      </c>
      <c r="AH20" s="5" t="e">
        <f t="shared" si="19"/>
        <v>#DIV/0!</v>
      </c>
      <c r="AI20" s="5" t="e">
        <f t="shared" si="20"/>
        <v>#DIV/0!</v>
      </c>
      <c r="AJ20" s="5" t="e">
        <f t="shared" si="9"/>
        <v>#DIV/0!</v>
      </c>
      <c r="AL20" s="9" t="s">
        <v>36</v>
      </c>
      <c r="AM20" s="3">
        <f>IF(E3&gt;0,(AVERAGE(CÁLCULOS!B3:B30,CÁLCULOS!E3:E30,CÁLCULOS!H3:H30,CÁLCULOS!K3:K30,CÁLCULOS!N3:N30)),"")</f>
        <v>0.70025641025641028</v>
      </c>
      <c r="AN20" s="3">
        <f>IF(AM20&gt;0,ROUND(AM20,3),"")</f>
        <v>0.7</v>
      </c>
      <c r="AU20" t="s">
        <v>6</v>
      </c>
      <c r="AV20" s="1">
        <f>COUNT(CÁLCULOS!D3:D35)</f>
        <v>9</v>
      </c>
      <c r="AZ20">
        <f>CÁLCULOS!A16*CÁLCULOS!A16</f>
        <v>0</v>
      </c>
      <c r="BA20">
        <f t="shared" si="22"/>
        <v>1.5707963267948966</v>
      </c>
      <c r="BB20">
        <f>CÁLCULOS!B16*CÁLCULOS!B16</f>
        <v>0</v>
      </c>
      <c r="BC20">
        <f t="shared" si="23"/>
        <v>1.5707963267948966</v>
      </c>
      <c r="BD20">
        <f t="shared" si="24"/>
        <v>0</v>
      </c>
      <c r="BE20">
        <f>CÁLCULOS!D16*CÁLCULOS!D16</f>
        <v>0</v>
      </c>
      <c r="BF20">
        <f t="shared" si="25"/>
        <v>1.5707963267948966</v>
      </c>
      <c r="BG20">
        <f>CÁLCULOS!E16*CÁLCULOS!E16</f>
        <v>0</v>
      </c>
      <c r="BH20">
        <f t="shared" si="26"/>
        <v>1.5707963267948966</v>
      </c>
      <c r="BI20">
        <f t="shared" si="27"/>
        <v>0</v>
      </c>
      <c r="BJ20">
        <f>CÁLCULOS!G16*CÁLCULOS!G16</f>
        <v>0</v>
      </c>
      <c r="BK20">
        <f t="shared" si="28"/>
        <v>1.5707963267948966</v>
      </c>
      <c r="BL20">
        <f>CÁLCULOS!H16*CÁLCULOS!H16</f>
        <v>0</v>
      </c>
      <c r="BM20">
        <f t="shared" si="29"/>
        <v>1.5707963267948966</v>
      </c>
      <c r="BN20">
        <f t="shared" si="30"/>
        <v>0</v>
      </c>
      <c r="BO20">
        <f>CÁLCULOS!J16*CÁLCULOS!J16</f>
        <v>0</v>
      </c>
      <c r="BP20">
        <f t="shared" si="31"/>
        <v>1.5707963267948966</v>
      </c>
      <c r="BQ20">
        <f>CÁLCULOS!K16*CÁLCULOS!K16</f>
        <v>0</v>
      </c>
      <c r="BR20">
        <f t="shared" si="32"/>
        <v>1.5707963267948966</v>
      </c>
      <c r="BS20">
        <f t="shared" si="33"/>
        <v>0</v>
      </c>
      <c r="BT20" s="13">
        <f t="shared" si="34"/>
        <v>0</v>
      </c>
      <c r="BU20" s="13">
        <f t="shared" si="35"/>
        <v>0</v>
      </c>
      <c r="BV20" s="13">
        <f t="shared" si="36"/>
        <v>0</v>
      </c>
      <c r="BW20" s="13">
        <f t="shared" si="37"/>
        <v>0</v>
      </c>
    </row>
    <row r="21" spans="4:75" x14ac:dyDescent="0.25">
      <c r="D21" s="6"/>
      <c r="E21" s="5">
        <f>CÁLCULOS!A21*CÁLCULOS!A21</f>
        <v>0</v>
      </c>
      <c r="F21" s="5">
        <f t="shared" si="0"/>
        <v>0</v>
      </c>
      <c r="G21" s="7">
        <f t="shared" si="21"/>
        <v>0</v>
      </c>
      <c r="H21" s="5">
        <f>CÁLCULOS!D21*CÁLCULOS!D21</f>
        <v>0</v>
      </c>
      <c r="I21" s="5">
        <f t="shared" si="1"/>
        <v>0</v>
      </c>
      <c r="J21" s="7">
        <f t="shared" si="2"/>
        <v>0</v>
      </c>
      <c r="K21" s="5">
        <f>CÁLCULOS!G21*CÁLCULOS!G21</f>
        <v>0</v>
      </c>
      <c r="L21" s="5">
        <f t="shared" si="3"/>
        <v>0</v>
      </c>
      <c r="M21" s="7">
        <f t="shared" si="4"/>
        <v>0</v>
      </c>
      <c r="N21" s="5">
        <f>CÁLCULOS!J21*CÁLCULOS!J21</f>
        <v>0</v>
      </c>
      <c r="O21" s="5">
        <f t="shared" si="10"/>
        <v>0</v>
      </c>
      <c r="P21" s="7">
        <f t="shared" si="11"/>
        <v>0</v>
      </c>
      <c r="Q21" s="5">
        <f>CÁLCULOS!M21*CÁLCULOS!M21</f>
        <v>0</v>
      </c>
      <c r="R21" s="5">
        <f t="shared" si="12"/>
        <v>0</v>
      </c>
      <c r="S21" s="7">
        <f t="shared" si="13"/>
        <v>0</v>
      </c>
      <c r="T21" s="5">
        <f>CÁLCULOS!B21*CÁLCULOS!B21</f>
        <v>0</v>
      </c>
      <c r="U21" s="5">
        <f>CÁLCULOS!E21*CÁLCULOS!E21</f>
        <v>0</v>
      </c>
      <c r="V21" s="5">
        <f>CÁLCULOS!H21*CÁLCULOS!H21</f>
        <v>0</v>
      </c>
      <c r="W21" s="5">
        <f>CÁLCULOS!K21*CÁLCULOS!K21</f>
        <v>0</v>
      </c>
      <c r="X21" s="5">
        <f>CÁLCULOS!N21*CÁLCULOS!N21</f>
        <v>0</v>
      </c>
      <c r="Y21" s="7">
        <f t="shared" si="14"/>
        <v>0</v>
      </c>
      <c r="Z21" s="7">
        <f t="shared" si="15"/>
        <v>0</v>
      </c>
      <c r="AA21" s="7">
        <f t="shared" si="16"/>
        <v>0</v>
      </c>
      <c r="AB21" s="7">
        <f t="shared" si="17"/>
        <v>0</v>
      </c>
      <c r="AC21" s="7">
        <f t="shared" si="18"/>
        <v>0</v>
      </c>
      <c r="AE21" s="5" t="e">
        <f t="shared" si="6"/>
        <v>#DIV/0!</v>
      </c>
      <c r="AF21" s="5" t="e">
        <f t="shared" si="7"/>
        <v>#DIV/0!</v>
      </c>
      <c r="AG21" s="5" t="e">
        <f t="shared" si="8"/>
        <v>#DIV/0!</v>
      </c>
      <c r="AH21" s="5" t="e">
        <f t="shared" si="19"/>
        <v>#DIV/0!</v>
      </c>
      <c r="AI21" s="5" t="e">
        <f t="shared" si="20"/>
        <v>#DIV/0!</v>
      </c>
      <c r="AJ21" s="5" t="e">
        <f t="shared" si="9"/>
        <v>#DIV/0!</v>
      </c>
      <c r="AN21" s="5" t="str">
        <f>IF(AM21&gt;0,ROUND(AM21,3),"")</f>
        <v/>
      </c>
      <c r="AU21" t="s">
        <v>7</v>
      </c>
      <c r="AV21"/>
      <c r="AZ21">
        <f>CÁLCULOS!A17*CÁLCULOS!A17</f>
        <v>0</v>
      </c>
      <c r="BA21">
        <f t="shared" si="22"/>
        <v>1.5707963267948966</v>
      </c>
      <c r="BB21">
        <f>CÁLCULOS!B17*CÁLCULOS!B17</f>
        <v>0</v>
      </c>
      <c r="BC21">
        <f t="shared" si="23"/>
        <v>1.5707963267948966</v>
      </c>
      <c r="BD21">
        <f t="shared" si="24"/>
        <v>0</v>
      </c>
      <c r="BE21">
        <f>CÁLCULOS!D17*CÁLCULOS!D17</f>
        <v>0</v>
      </c>
      <c r="BF21">
        <f t="shared" si="25"/>
        <v>1.5707963267948966</v>
      </c>
      <c r="BG21">
        <f>CÁLCULOS!E17*CÁLCULOS!E17</f>
        <v>0</v>
      </c>
      <c r="BH21">
        <f t="shared" si="26"/>
        <v>1.5707963267948966</v>
      </c>
      <c r="BI21">
        <f t="shared" si="27"/>
        <v>0</v>
      </c>
      <c r="BJ21">
        <f>CÁLCULOS!G17*CÁLCULOS!G17</f>
        <v>0</v>
      </c>
      <c r="BK21">
        <f t="shared" si="28"/>
        <v>1.5707963267948966</v>
      </c>
      <c r="BL21">
        <f>CÁLCULOS!H17*CÁLCULOS!H17</f>
        <v>0</v>
      </c>
      <c r="BM21">
        <f t="shared" si="29"/>
        <v>1.5707963267948966</v>
      </c>
      <c r="BN21">
        <f t="shared" si="30"/>
        <v>0</v>
      </c>
      <c r="BO21">
        <f>CÁLCULOS!J17*CÁLCULOS!J17</f>
        <v>0</v>
      </c>
      <c r="BP21">
        <f t="shared" si="31"/>
        <v>1.5707963267948966</v>
      </c>
      <c r="BQ21">
        <f>CÁLCULOS!K17*CÁLCULOS!K17</f>
        <v>0</v>
      </c>
      <c r="BR21">
        <f t="shared" si="32"/>
        <v>1.5707963267948966</v>
      </c>
      <c r="BS21">
        <f t="shared" si="33"/>
        <v>0</v>
      </c>
      <c r="BT21" s="13">
        <f t="shared" si="34"/>
        <v>0</v>
      </c>
      <c r="BU21" s="13">
        <f t="shared" si="35"/>
        <v>0</v>
      </c>
      <c r="BV21" s="13">
        <f t="shared" si="36"/>
        <v>0</v>
      </c>
      <c r="BW21" s="13">
        <f t="shared" si="37"/>
        <v>0</v>
      </c>
    </row>
    <row r="22" spans="4:75" ht="18.75" x14ac:dyDescent="0.35">
      <c r="D22" s="6"/>
      <c r="E22" s="5">
        <f>CÁLCULOS!A22*CÁLCULOS!A22</f>
        <v>0</v>
      </c>
      <c r="F22" s="5">
        <f t="shared" si="0"/>
        <v>0</v>
      </c>
      <c r="G22" s="7">
        <f t="shared" si="21"/>
        <v>0</v>
      </c>
      <c r="H22" s="5">
        <f>CÁLCULOS!D22*CÁLCULOS!D22</f>
        <v>0</v>
      </c>
      <c r="I22" s="5">
        <f t="shared" si="1"/>
        <v>0</v>
      </c>
      <c r="J22" s="7">
        <f t="shared" si="2"/>
        <v>0</v>
      </c>
      <c r="K22" s="5">
        <f>CÁLCULOS!G22*CÁLCULOS!G22</f>
        <v>0</v>
      </c>
      <c r="L22" s="5">
        <f t="shared" si="3"/>
        <v>0</v>
      </c>
      <c r="M22" s="7">
        <f t="shared" si="4"/>
        <v>0</v>
      </c>
      <c r="N22" s="5">
        <f>CÁLCULOS!J22*CÁLCULOS!J22</f>
        <v>0</v>
      </c>
      <c r="O22" s="5">
        <f t="shared" si="10"/>
        <v>0</v>
      </c>
      <c r="P22" s="7">
        <f t="shared" si="11"/>
        <v>0</v>
      </c>
      <c r="Q22" s="5">
        <f>CÁLCULOS!M22*CÁLCULOS!M22</f>
        <v>0</v>
      </c>
      <c r="R22" s="5">
        <f t="shared" si="12"/>
        <v>0</v>
      </c>
      <c r="S22" s="7">
        <f t="shared" si="13"/>
        <v>0</v>
      </c>
      <c r="T22" s="5">
        <f>CÁLCULOS!B22*CÁLCULOS!B22</f>
        <v>0</v>
      </c>
      <c r="U22" s="5">
        <f>CÁLCULOS!E22*CÁLCULOS!E22</f>
        <v>0</v>
      </c>
      <c r="V22" s="5">
        <f>CÁLCULOS!H22*CÁLCULOS!H22</f>
        <v>0</v>
      </c>
      <c r="W22" s="5">
        <f>CÁLCULOS!K22*CÁLCULOS!K22</f>
        <v>0</v>
      </c>
      <c r="X22" s="5">
        <f>CÁLCULOS!N22*CÁLCULOS!N22</f>
        <v>0</v>
      </c>
      <c r="Y22" s="7">
        <f t="shared" si="14"/>
        <v>0</v>
      </c>
      <c r="Z22" s="7">
        <f t="shared" si="15"/>
        <v>0</v>
      </c>
      <c r="AA22" s="7">
        <f t="shared" si="16"/>
        <v>0</v>
      </c>
      <c r="AB22" s="7">
        <f t="shared" si="17"/>
        <v>0</v>
      </c>
      <c r="AC22" s="7">
        <f t="shared" si="18"/>
        <v>0</v>
      </c>
      <c r="AE22" s="5" t="e">
        <f t="shared" si="6"/>
        <v>#DIV/0!</v>
      </c>
      <c r="AF22" s="5" t="e">
        <f t="shared" si="7"/>
        <v>#DIV/0!</v>
      </c>
      <c r="AG22" s="5" t="e">
        <f t="shared" si="8"/>
        <v>#DIV/0!</v>
      </c>
      <c r="AH22" s="5" t="e">
        <f t="shared" si="19"/>
        <v>#DIV/0!</v>
      </c>
      <c r="AI22" s="5" t="e">
        <f t="shared" si="20"/>
        <v>#DIV/0!</v>
      </c>
      <c r="AJ22" s="5" t="e">
        <f t="shared" si="9"/>
        <v>#DIV/0!</v>
      </c>
      <c r="AL22" s="9" t="s">
        <v>37</v>
      </c>
      <c r="AM22" s="3">
        <f>IF(E3&gt;0,AVERAGE(CÁLCULOS!A:A),"")</f>
        <v>0.22583333333333333</v>
      </c>
      <c r="AN22" s="3">
        <f>IF(E3&gt;0,ROUND(AM22,3),"")</f>
        <v>0.22600000000000001</v>
      </c>
      <c r="AU22" t="s">
        <v>8</v>
      </c>
      <c r="AV22" s="1">
        <f>COUNT(CÁLCULOS!G3:G35)</f>
        <v>9</v>
      </c>
      <c r="AZ22">
        <f>CÁLCULOS!A18*CÁLCULOS!A18</f>
        <v>0</v>
      </c>
      <c r="BA22">
        <f t="shared" si="22"/>
        <v>1.5707963267948966</v>
      </c>
      <c r="BB22">
        <f>CÁLCULOS!B18*CÁLCULOS!B18</f>
        <v>0</v>
      </c>
      <c r="BC22">
        <f t="shared" si="23"/>
        <v>1.5707963267948966</v>
      </c>
      <c r="BD22">
        <f t="shared" si="24"/>
        <v>0</v>
      </c>
      <c r="BE22">
        <f>CÁLCULOS!D18*CÁLCULOS!D18</f>
        <v>0</v>
      </c>
      <c r="BF22">
        <f t="shared" si="25"/>
        <v>1.5707963267948966</v>
      </c>
      <c r="BG22">
        <f>CÁLCULOS!E18*CÁLCULOS!E18</f>
        <v>0</v>
      </c>
      <c r="BH22">
        <f t="shared" si="26"/>
        <v>1.5707963267948966</v>
      </c>
      <c r="BI22">
        <f t="shared" si="27"/>
        <v>0</v>
      </c>
      <c r="BJ22">
        <f>CÁLCULOS!G18*CÁLCULOS!G18</f>
        <v>0</v>
      </c>
      <c r="BK22">
        <f t="shared" si="28"/>
        <v>1.5707963267948966</v>
      </c>
      <c r="BL22">
        <f>CÁLCULOS!H18*CÁLCULOS!H18</f>
        <v>0</v>
      </c>
      <c r="BM22">
        <f t="shared" si="29"/>
        <v>1.5707963267948966</v>
      </c>
      <c r="BN22">
        <f t="shared" si="30"/>
        <v>0</v>
      </c>
      <c r="BO22">
        <f>CÁLCULOS!J18*CÁLCULOS!J18</f>
        <v>0</v>
      </c>
      <c r="BP22">
        <f t="shared" si="31"/>
        <v>1.5707963267948966</v>
      </c>
      <c r="BQ22">
        <f>CÁLCULOS!K18*CÁLCULOS!K18</f>
        <v>0</v>
      </c>
      <c r="BR22">
        <f t="shared" si="32"/>
        <v>1.5707963267948966</v>
      </c>
      <c r="BS22">
        <f t="shared" si="33"/>
        <v>0</v>
      </c>
      <c r="BT22" s="13">
        <f t="shared" si="34"/>
        <v>0</v>
      </c>
      <c r="BU22" s="13">
        <f t="shared" si="35"/>
        <v>0</v>
      </c>
      <c r="BV22" s="13">
        <f t="shared" si="36"/>
        <v>0</v>
      </c>
      <c r="BW22" s="13">
        <f t="shared" si="37"/>
        <v>0</v>
      </c>
    </row>
    <row r="23" spans="4:75" ht="18.75" x14ac:dyDescent="0.35">
      <c r="D23" s="6"/>
      <c r="E23" s="5">
        <f>CÁLCULOS!A23*CÁLCULOS!A23</f>
        <v>0</v>
      </c>
      <c r="F23" s="5">
        <f t="shared" si="0"/>
        <v>0</v>
      </c>
      <c r="G23" s="7">
        <f t="shared" si="21"/>
        <v>0</v>
      </c>
      <c r="H23" s="5">
        <f>CÁLCULOS!D23*CÁLCULOS!D23</f>
        <v>0</v>
      </c>
      <c r="I23" s="5">
        <f t="shared" si="1"/>
        <v>0</v>
      </c>
      <c r="J23" s="7">
        <f t="shared" si="2"/>
        <v>0</v>
      </c>
      <c r="K23" s="5">
        <f>CÁLCULOS!G23*CÁLCULOS!G23</f>
        <v>0</v>
      </c>
      <c r="L23" s="5">
        <f t="shared" si="3"/>
        <v>0</v>
      </c>
      <c r="M23" s="7">
        <f t="shared" si="4"/>
        <v>0</v>
      </c>
      <c r="N23" s="5">
        <f>CÁLCULOS!J23*CÁLCULOS!J23</f>
        <v>0</v>
      </c>
      <c r="O23" s="5">
        <f t="shared" si="10"/>
        <v>0</v>
      </c>
      <c r="P23" s="7">
        <f t="shared" si="11"/>
        <v>0</v>
      </c>
      <c r="Q23" s="5">
        <f>CÁLCULOS!M23*CÁLCULOS!M23</f>
        <v>0</v>
      </c>
      <c r="R23" s="5">
        <f t="shared" si="12"/>
        <v>0</v>
      </c>
      <c r="S23" s="7">
        <f t="shared" si="13"/>
        <v>0</v>
      </c>
      <c r="T23" s="5">
        <f>CÁLCULOS!B23*CÁLCULOS!B23</f>
        <v>0</v>
      </c>
      <c r="U23" s="5">
        <f>CÁLCULOS!E23*CÁLCULOS!E23</f>
        <v>0</v>
      </c>
      <c r="V23" s="5">
        <f>CÁLCULOS!H23*CÁLCULOS!H23</f>
        <v>0</v>
      </c>
      <c r="W23" s="5">
        <f>CÁLCULOS!K23*CÁLCULOS!K23</f>
        <v>0</v>
      </c>
      <c r="X23" s="5">
        <f>CÁLCULOS!N23*CÁLCULOS!N23</f>
        <v>0</v>
      </c>
      <c r="Y23" s="7">
        <f t="shared" si="14"/>
        <v>0</v>
      </c>
      <c r="Z23" s="7">
        <f t="shared" si="15"/>
        <v>0</v>
      </c>
      <c r="AA23" s="7">
        <f t="shared" si="16"/>
        <v>0</v>
      </c>
      <c r="AB23" s="7">
        <f t="shared" si="17"/>
        <v>0</v>
      </c>
      <c r="AC23" s="7">
        <f t="shared" si="18"/>
        <v>0</v>
      </c>
      <c r="AE23" s="5" t="e">
        <f t="shared" si="6"/>
        <v>#DIV/0!</v>
      </c>
      <c r="AF23" s="5" t="e">
        <f t="shared" si="7"/>
        <v>#DIV/0!</v>
      </c>
      <c r="AG23" s="5" t="e">
        <f t="shared" si="8"/>
        <v>#DIV/0!</v>
      </c>
      <c r="AH23" s="5" t="e">
        <f t="shared" si="19"/>
        <v>#DIV/0!</v>
      </c>
      <c r="AI23" s="5" t="e">
        <f t="shared" si="20"/>
        <v>#DIV/0!</v>
      </c>
      <c r="AJ23" s="5" t="e">
        <f t="shared" si="9"/>
        <v>#DIV/0!</v>
      </c>
      <c r="AL23" s="9" t="s">
        <v>38</v>
      </c>
      <c r="AM23" s="3">
        <f>IF(H3&gt;0,AVERAGE(CÁLCULOS!D:D),"")</f>
        <v>0.4655555555555555</v>
      </c>
      <c r="AN23" s="3">
        <f>IF(H3&gt;0,ROUND(AM23,3),"")</f>
        <v>0.46600000000000003</v>
      </c>
      <c r="AU23" t="s">
        <v>9</v>
      </c>
      <c r="AV23"/>
      <c r="AZ23">
        <f>CÁLCULOS!A19*CÁLCULOS!A19</f>
        <v>0</v>
      </c>
      <c r="BA23">
        <f t="shared" si="22"/>
        <v>1.5707963267948966</v>
      </c>
      <c r="BB23">
        <f>CÁLCULOS!B19*CÁLCULOS!B19</f>
        <v>0</v>
      </c>
      <c r="BC23">
        <f t="shared" si="23"/>
        <v>1.5707963267948966</v>
      </c>
      <c r="BD23">
        <f t="shared" si="24"/>
        <v>0</v>
      </c>
      <c r="BE23">
        <f>CÁLCULOS!D19*CÁLCULOS!D19</f>
        <v>0</v>
      </c>
      <c r="BF23">
        <f t="shared" si="25"/>
        <v>1.5707963267948966</v>
      </c>
      <c r="BG23">
        <f>CÁLCULOS!E19*CÁLCULOS!E19</f>
        <v>0</v>
      </c>
      <c r="BH23">
        <f t="shared" si="26"/>
        <v>1.5707963267948966</v>
      </c>
      <c r="BI23">
        <f t="shared" si="27"/>
        <v>0</v>
      </c>
      <c r="BJ23">
        <f>CÁLCULOS!G19*CÁLCULOS!G19</f>
        <v>0</v>
      </c>
      <c r="BK23">
        <f t="shared" si="28"/>
        <v>1.5707963267948966</v>
      </c>
      <c r="BL23">
        <f>CÁLCULOS!H19*CÁLCULOS!H19</f>
        <v>0</v>
      </c>
      <c r="BM23">
        <f t="shared" si="29"/>
        <v>1.5707963267948966</v>
      </c>
      <c r="BN23">
        <f t="shared" si="30"/>
        <v>0</v>
      </c>
      <c r="BO23">
        <f>CÁLCULOS!J19*CÁLCULOS!J19</f>
        <v>0</v>
      </c>
      <c r="BP23">
        <f t="shared" si="31"/>
        <v>1.5707963267948966</v>
      </c>
      <c r="BQ23">
        <f>CÁLCULOS!K19*CÁLCULOS!K19</f>
        <v>0</v>
      </c>
      <c r="BR23">
        <f t="shared" si="32"/>
        <v>1.5707963267948966</v>
      </c>
      <c r="BS23">
        <f t="shared" si="33"/>
        <v>0</v>
      </c>
      <c r="BT23" s="13">
        <f t="shared" si="34"/>
        <v>0</v>
      </c>
      <c r="BU23" s="13">
        <f t="shared" si="35"/>
        <v>0</v>
      </c>
      <c r="BV23" s="13">
        <f t="shared" si="36"/>
        <v>0</v>
      </c>
      <c r="BW23" s="13">
        <f t="shared" si="37"/>
        <v>0</v>
      </c>
    </row>
    <row r="24" spans="4:75" ht="18.75" x14ac:dyDescent="0.35">
      <c r="D24" s="6"/>
      <c r="E24" s="5">
        <f>CÁLCULOS!A24*CÁLCULOS!A24</f>
        <v>0</v>
      </c>
      <c r="F24" s="5">
        <f t="shared" si="0"/>
        <v>0</v>
      </c>
      <c r="G24" s="7">
        <f t="shared" si="21"/>
        <v>0</v>
      </c>
      <c r="H24" s="5">
        <f>CÁLCULOS!D24*CÁLCULOS!D24</f>
        <v>0</v>
      </c>
      <c r="I24" s="5">
        <f t="shared" si="1"/>
        <v>0</v>
      </c>
      <c r="J24" s="7">
        <f t="shared" si="2"/>
        <v>0</v>
      </c>
      <c r="K24" s="5">
        <f>CÁLCULOS!G24*CÁLCULOS!G24</f>
        <v>0</v>
      </c>
      <c r="L24" s="5">
        <f t="shared" si="3"/>
        <v>0</v>
      </c>
      <c r="M24" s="7">
        <f t="shared" si="4"/>
        <v>0</v>
      </c>
      <c r="N24" s="5">
        <f>CÁLCULOS!J24*CÁLCULOS!J24</f>
        <v>0</v>
      </c>
      <c r="O24" s="5">
        <f t="shared" si="10"/>
        <v>0</v>
      </c>
      <c r="P24" s="7">
        <f t="shared" si="11"/>
        <v>0</v>
      </c>
      <c r="Q24" s="5">
        <f>CÁLCULOS!M24*CÁLCULOS!M24</f>
        <v>0</v>
      </c>
      <c r="R24" s="5">
        <f t="shared" si="12"/>
        <v>0</v>
      </c>
      <c r="S24" s="7">
        <f t="shared" si="13"/>
        <v>0</v>
      </c>
      <c r="T24" s="5">
        <f>CÁLCULOS!B24*CÁLCULOS!B24</f>
        <v>0</v>
      </c>
      <c r="U24" s="5">
        <f>CÁLCULOS!E24*CÁLCULOS!E24</f>
        <v>0</v>
      </c>
      <c r="V24" s="5">
        <f>CÁLCULOS!H24*CÁLCULOS!H24</f>
        <v>0</v>
      </c>
      <c r="W24" s="5">
        <f>CÁLCULOS!K24*CÁLCULOS!K24</f>
        <v>0</v>
      </c>
      <c r="X24" s="5">
        <f>CÁLCULOS!N24*CÁLCULOS!N24</f>
        <v>0</v>
      </c>
      <c r="Y24" s="7">
        <f t="shared" si="14"/>
        <v>0</v>
      </c>
      <c r="Z24" s="7">
        <f t="shared" si="15"/>
        <v>0</v>
      </c>
      <c r="AA24" s="7">
        <f t="shared" si="16"/>
        <v>0</v>
      </c>
      <c r="AB24" s="7">
        <f t="shared" si="17"/>
        <v>0</v>
      </c>
      <c r="AC24" s="7">
        <f t="shared" si="18"/>
        <v>0</v>
      </c>
      <c r="AE24" s="5" t="e">
        <f t="shared" si="6"/>
        <v>#DIV/0!</v>
      </c>
      <c r="AF24" s="5" t="e">
        <f t="shared" si="7"/>
        <v>#DIV/0!</v>
      </c>
      <c r="AG24" s="5" t="e">
        <f t="shared" si="8"/>
        <v>#DIV/0!</v>
      </c>
      <c r="AH24" s="5" t="e">
        <f t="shared" si="19"/>
        <v>#DIV/0!</v>
      </c>
      <c r="AI24" s="5" t="e">
        <f t="shared" si="20"/>
        <v>#DIV/0!</v>
      </c>
      <c r="AJ24" s="5" t="e">
        <f t="shared" si="9"/>
        <v>#DIV/0!</v>
      </c>
      <c r="AL24" s="9" t="s">
        <v>39</v>
      </c>
      <c r="AM24" s="3">
        <f>IF(K3&gt;0,AVERAGE(CÁLCULOS!G:G),"")</f>
        <v>0.35333333333333328</v>
      </c>
      <c r="AN24" s="3">
        <f>IF(K3&gt;0,ROUND(AM24,3),"")</f>
        <v>0.35299999999999998</v>
      </c>
      <c r="AU24" t="s">
        <v>10</v>
      </c>
      <c r="AV24" s="1">
        <f>COUNT(CÁLCULOS!J3:J35)</f>
        <v>9</v>
      </c>
      <c r="AZ24">
        <f>CÁLCULOS!A20*CÁLCULOS!A20</f>
        <v>0</v>
      </c>
      <c r="BA24">
        <f t="shared" si="22"/>
        <v>1.5707963267948966</v>
      </c>
      <c r="BB24">
        <f>CÁLCULOS!B20*CÁLCULOS!B20</f>
        <v>0</v>
      </c>
      <c r="BC24">
        <f t="shared" si="23"/>
        <v>1.5707963267948966</v>
      </c>
      <c r="BD24">
        <f t="shared" si="24"/>
        <v>0</v>
      </c>
      <c r="BE24">
        <f>CÁLCULOS!D20*CÁLCULOS!D20</f>
        <v>0</v>
      </c>
      <c r="BF24">
        <f t="shared" si="25"/>
        <v>1.5707963267948966</v>
      </c>
      <c r="BG24">
        <f>CÁLCULOS!E20*CÁLCULOS!E20</f>
        <v>0</v>
      </c>
      <c r="BH24">
        <f t="shared" si="26"/>
        <v>1.5707963267948966</v>
      </c>
      <c r="BI24">
        <f t="shared" si="27"/>
        <v>0</v>
      </c>
      <c r="BJ24">
        <f>CÁLCULOS!G20*CÁLCULOS!G20</f>
        <v>0</v>
      </c>
      <c r="BK24">
        <f t="shared" si="28"/>
        <v>1.5707963267948966</v>
      </c>
      <c r="BL24">
        <f>CÁLCULOS!H20*CÁLCULOS!H20</f>
        <v>0</v>
      </c>
      <c r="BM24">
        <f t="shared" si="29"/>
        <v>1.5707963267948966</v>
      </c>
      <c r="BN24">
        <f t="shared" si="30"/>
        <v>0</v>
      </c>
      <c r="BO24">
        <f>CÁLCULOS!J20*CÁLCULOS!J20</f>
        <v>0</v>
      </c>
      <c r="BP24">
        <f t="shared" si="31"/>
        <v>1.5707963267948966</v>
      </c>
      <c r="BQ24">
        <f>CÁLCULOS!K20*CÁLCULOS!K20</f>
        <v>0</v>
      </c>
      <c r="BR24">
        <f t="shared" si="32"/>
        <v>1.5707963267948966</v>
      </c>
      <c r="BS24">
        <f t="shared" si="33"/>
        <v>0</v>
      </c>
      <c r="BT24" s="13">
        <f t="shared" si="34"/>
        <v>0</v>
      </c>
      <c r="BU24" s="13">
        <f t="shared" si="35"/>
        <v>0</v>
      </c>
      <c r="BV24" s="13">
        <f t="shared" si="36"/>
        <v>0</v>
      </c>
      <c r="BW24" s="13">
        <f t="shared" si="37"/>
        <v>0</v>
      </c>
    </row>
    <row r="25" spans="4:75" ht="18.75" x14ac:dyDescent="0.35">
      <c r="D25" s="6"/>
      <c r="E25" s="5">
        <f>CÁLCULOS!A25*CÁLCULOS!A25</f>
        <v>0</v>
      </c>
      <c r="F25" s="5">
        <f t="shared" si="0"/>
        <v>0</v>
      </c>
      <c r="G25" s="7">
        <f t="shared" si="21"/>
        <v>0</v>
      </c>
      <c r="H25" s="5">
        <f>CÁLCULOS!D25*CÁLCULOS!D25</f>
        <v>0</v>
      </c>
      <c r="I25" s="5">
        <f t="shared" si="1"/>
        <v>0</v>
      </c>
      <c r="J25" s="7">
        <f t="shared" si="2"/>
        <v>0</v>
      </c>
      <c r="K25" s="5">
        <f>CÁLCULOS!G25*CÁLCULOS!G25</f>
        <v>0</v>
      </c>
      <c r="L25" s="5">
        <f t="shared" si="3"/>
        <v>0</v>
      </c>
      <c r="M25" s="7">
        <f t="shared" si="4"/>
        <v>0</v>
      </c>
      <c r="N25" s="5">
        <f>CÁLCULOS!J25*CÁLCULOS!J25</f>
        <v>0</v>
      </c>
      <c r="O25" s="5">
        <f t="shared" si="10"/>
        <v>0</v>
      </c>
      <c r="P25" s="7">
        <f t="shared" si="11"/>
        <v>0</v>
      </c>
      <c r="Q25" s="5">
        <f>CÁLCULOS!M25*CÁLCULOS!M25</f>
        <v>0</v>
      </c>
      <c r="R25" s="5">
        <f t="shared" si="12"/>
        <v>0</v>
      </c>
      <c r="S25" s="7">
        <f t="shared" si="13"/>
        <v>0</v>
      </c>
      <c r="T25" s="5">
        <f>CÁLCULOS!B25*CÁLCULOS!B25</f>
        <v>0</v>
      </c>
      <c r="U25" s="5">
        <f>CÁLCULOS!E25*CÁLCULOS!E25</f>
        <v>0</v>
      </c>
      <c r="V25" s="5">
        <f>CÁLCULOS!H25*CÁLCULOS!H25</f>
        <v>0</v>
      </c>
      <c r="W25" s="5">
        <f>CÁLCULOS!K25*CÁLCULOS!K25</f>
        <v>0</v>
      </c>
      <c r="X25" s="5">
        <f>CÁLCULOS!N25*CÁLCULOS!N25</f>
        <v>0</v>
      </c>
      <c r="Y25" s="7">
        <f t="shared" si="14"/>
        <v>0</v>
      </c>
      <c r="Z25" s="7">
        <f t="shared" si="15"/>
        <v>0</v>
      </c>
      <c r="AA25" s="7">
        <f t="shared" si="16"/>
        <v>0</v>
      </c>
      <c r="AB25" s="7">
        <f t="shared" si="17"/>
        <v>0</v>
      </c>
      <c r="AC25" s="7">
        <f t="shared" si="18"/>
        <v>0</v>
      </c>
      <c r="AE25" s="5" t="e">
        <f t="shared" si="6"/>
        <v>#DIV/0!</v>
      </c>
      <c r="AF25" s="5" t="e">
        <f t="shared" si="7"/>
        <v>#DIV/0!</v>
      </c>
      <c r="AG25" s="5" t="e">
        <f t="shared" si="8"/>
        <v>#DIV/0!</v>
      </c>
      <c r="AH25" s="5" t="e">
        <f t="shared" si="19"/>
        <v>#DIV/0!</v>
      </c>
      <c r="AI25" s="5" t="e">
        <f t="shared" si="20"/>
        <v>#DIV/0!</v>
      </c>
      <c r="AJ25" s="5" t="e">
        <f t="shared" si="9"/>
        <v>#DIV/0!</v>
      </c>
      <c r="AL25" s="9" t="s">
        <v>40</v>
      </c>
      <c r="AM25" s="3">
        <f>IF(N3&gt;0,AVERAGE(CÁLCULOS!J:J),"")</f>
        <v>0.22333333333333336</v>
      </c>
      <c r="AN25" s="3">
        <f>IF(N3&gt;0,ROUND(AM25,3),"")</f>
        <v>0.223</v>
      </c>
      <c r="AU25" t="s">
        <v>11</v>
      </c>
      <c r="AV25"/>
      <c r="AZ25">
        <f>CÁLCULOS!A21*CÁLCULOS!A21</f>
        <v>0</v>
      </c>
      <c r="BA25">
        <f t="shared" si="22"/>
        <v>1.5707963267948966</v>
      </c>
      <c r="BB25">
        <f>CÁLCULOS!B21*CÁLCULOS!B21</f>
        <v>0</v>
      </c>
      <c r="BC25">
        <f t="shared" si="23"/>
        <v>1.5707963267948966</v>
      </c>
      <c r="BD25">
        <f t="shared" si="24"/>
        <v>0</v>
      </c>
      <c r="BE25">
        <f>CÁLCULOS!D21*CÁLCULOS!D21</f>
        <v>0</v>
      </c>
      <c r="BF25">
        <f t="shared" si="25"/>
        <v>1.5707963267948966</v>
      </c>
      <c r="BG25">
        <f>CÁLCULOS!E21*CÁLCULOS!E21</f>
        <v>0</v>
      </c>
      <c r="BH25">
        <f t="shared" si="26"/>
        <v>1.5707963267948966</v>
      </c>
      <c r="BI25">
        <f t="shared" si="27"/>
        <v>0</v>
      </c>
      <c r="BJ25">
        <f>CÁLCULOS!G21*CÁLCULOS!G21</f>
        <v>0</v>
      </c>
      <c r="BK25">
        <f t="shared" si="28"/>
        <v>1.5707963267948966</v>
      </c>
      <c r="BL25">
        <f>CÁLCULOS!H21*CÁLCULOS!H21</f>
        <v>0</v>
      </c>
      <c r="BM25">
        <f t="shared" si="29"/>
        <v>1.5707963267948966</v>
      </c>
      <c r="BN25">
        <f t="shared" si="30"/>
        <v>0</v>
      </c>
      <c r="BO25">
        <f>CÁLCULOS!J21*CÁLCULOS!J21</f>
        <v>0</v>
      </c>
      <c r="BP25">
        <f t="shared" si="31"/>
        <v>1.5707963267948966</v>
      </c>
      <c r="BQ25">
        <f>CÁLCULOS!K21*CÁLCULOS!K21</f>
        <v>0</v>
      </c>
      <c r="BR25">
        <f t="shared" si="32"/>
        <v>1.5707963267948966</v>
      </c>
      <c r="BS25">
        <f t="shared" si="33"/>
        <v>0</v>
      </c>
      <c r="BT25" s="13">
        <f t="shared" si="34"/>
        <v>0</v>
      </c>
      <c r="BU25" s="13">
        <f t="shared" si="35"/>
        <v>0</v>
      </c>
      <c r="BV25" s="13">
        <f t="shared" si="36"/>
        <v>0</v>
      </c>
      <c r="BW25" s="13">
        <f t="shared" si="37"/>
        <v>0</v>
      </c>
    </row>
    <row r="26" spans="4:75" x14ac:dyDescent="0.25">
      <c r="D26" s="6"/>
      <c r="E26" s="5">
        <f>CÁLCULOS!A26*CÁLCULOS!A26</f>
        <v>0</v>
      </c>
      <c r="F26" s="5">
        <f t="shared" si="0"/>
        <v>0</v>
      </c>
      <c r="G26" s="7">
        <f t="shared" si="21"/>
        <v>0</v>
      </c>
      <c r="H26" s="5">
        <f>CÁLCULOS!D26*CÁLCULOS!D26</f>
        <v>0</v>
      </c>
      <c r="I26" s="5">
        <f t="shared" si="1"/>
        <v>0</v>
      </c>
      <c r="J26" s="7">
        <f t="shared" si="2"/>
        <v>0</v>
      </c>
      <c r="K26" s="5">
        <f>CÁLCULOS!G26*CÁLCULOS!G26</f>
        <v>0</v>
      </c>
      <c r="L26" s="5">
        <f t="shared" si="3"/>
        <v>0</v>
      </c>
      <c r="M26" s="7">
        <f t="shared" si="4"/>
        <v>0</v>
      </c>
      <c r="N26" s="5">
        <f>CÁLCULOS!J26*CÁLCULOS!J26</f>
        <v>0</v>
      </c>
      <c r="O26" s="5">
        <f t="shared" si="10"/>
        <v>0</v>
      </c>
      <c r="P26" s="7">
        <f t="shared" si="11"/>
        <v>0</v>
      </c>
      <c r="Q26" s="5">
        <f>CÁLCULOS!M26*CÁLCULOS!M26</f>
        <v>0</v>
      </c>
      <c r="R26" s="5">
        <f t="shared" si="12"/>
        <v>0</v>
      </c>
      <c r="S26" s="7">
        <f t="shared" si="13"/>
        <v>0</v>
      </c>
      <c r="T26" s="5">
        <f>CÁLCULOS!B26*CÁLCULOS!B26</f>
        <v>0</v>
      </c>
      <c r="U26" s="5">
        <f>CÁLCULOS!E26*CÁLCULOS!E26</f>
        <v>0</v>
      </c>
      <c r="V26" s="5">
        <f>CÁLCULOS!H26*CÁLCULOS!H26</f>
        <v>0</v>
      </c>
      <c r="W26" s="5">
        <f>CÁLCULOS!K26*CÁLCULOS!K26</f>
        <v>0</v>
      </c>
      <c r="X26" s="5">
        <f>CÁLCULOS!N26*CÁLCULOS!N26</f>
        <v>0</v>
      </c>
      <c r="Y26" s="7">
        <f t="shared" si="14"/>
        <v>0</v>
      </c>
      <c r="Z26" s="7">
        <f t="shared" si="15"/>
        <v>0</v>
      </c>
      <c r="AA26" s="7">
        <f t="shared" si="16"/>
        <v>0</v>
      </c>
      <c r="AB26" s="7">
        <f t="shared" si="17"/>
        <v>0</v>
      </c>
      <c r="AC26" s="7">
        <f t="shared" si="18"/>
        <v>0</v>
      </c>
      <c r="AE26" s="5" t="e">
        <f t="shared" si="6"/>
        <v>#DIV/0!</v>
      </c>
      <c r="AF26" s="5" t="e">
        <f t="shared" si="7"/>
        <v>#DIV/0!</v>
      </c>
      <c r="AG26" s="5" t="e">
        <f t="shared" si="8"/>
        <v>#DIV/0!</v>
      </c>
      <c r="AH26" s="5" t="e">
        <f t="shared" si="19"/>
        <v>#DIV/0!</v>
      </c>
      <c r="AI26" s="5" t="e">
        <f t="shared" si="20"/>
        <v>#DIV/0!</v>
      </c>
      <c r="AJ26" s="5" t="e">
        <f t="shared" si="9"/>
        <v>#DIV/0!</v>
      </c>
      <c r="AL26" s="5" t="s">
        <v>11</v>
      </c>
      <c r="AM26" s="5" t="str">
        <f>IF(Q3&gt;0,AVERAGE(CÁLCULOS!M:M),"")</f>
        <v/>
      </c>
      <c r="AN26" s="5" t="str">
        <f>IF(Q3&gt;0,ROUND(AM25,3),"")</f>
        <v/>
      </c>
      <c r="AU26" t="s">
        <v>12</v>
      </c>
      <c r="AV26" s="1">
        <f>COUNT(CÁLCULOS!M3:M35)</f>
        <v>0</v>
      </c>
      <c r="AZ26">
        <f>CÁLCULOS!A22*CÁLCULOS!A22</f>
        <v>0</v>
      </c>
      <c r="BA26">
        <f t="shared" si="22"/>
        <v>1.5707963267948966</v>
      </c>
      <c r="BB26">
        <f>CÁLCULOS!B22*CÁLCULOS!B22</f>
        <v>0</v>
      </c>
      <c r="BC26">
        <f t="shared" si="23"/>
        <v>1.5707963267948966</v>
      </c>
      <c r="BD26">
        <f t="shared" si="24"/>
        <v>0</v>
      </c>
      <c r="BE26">
        <f>CÁLCULOS!D22*CÁLCULOS!D22</f>
        <v>0</v>
      </c>
      <c r="BF26">
        <f t="shared" si="25"/>
        <v>1.5707963267948966</v>
      </c>
      <c r="BG26">
        <f>CÁLCULOS!E22*CÁLCULOS!E22</f>
        <v>0</v>
      </c>
      <c r="BH26">
        <f t="shared" si="26"/>
        <v>1.5707963267948966</v>
      </c>
      <c r="BI26">
        <f t="shared" si="27"/>
        <v>0</v>
      </c>
      <c r="BJ26">
        <f>CÁLCULOS!G22*CÁLCULOS!G22</f>
        <v>0</v>
      </c>
      <c r="BK26">
        <f t="shared" si="28"/>
        <v>1.5707963267948966</v>
      </c>
      <c r="BL26">
        <f>CÁLCULOS!H22*CÁLCULOS!H22</f>
        <v>0</v>
      </c>
      <c r="BM26">
        <f t="shared" si="29"/>
        <v>1.5707963267948966</v>
      </c>
      <c r="BN26">
        <f t="shared" si="30"/>
        <v>0</v>
      </c>
      <c r="BO26">
        <f>CÁLCULOS!J22*CÁLCULOS!J22</f>
        <v>0</v>
      </c>
      <c r="BP26">
        <f t="shared" si="31"/>
        <v>1.5707963267948966</v>
      </c>
      <c r="BQ26">
        <f>CÁLCULOS!K22*CÁLCULOS!K22</f>
        <v>0</v>
      </c>
      <c r="BR26">
        <f t="shared" si="32"/>
        <v>1.5707963267948966</v>
      </c>
      <c r="BS26">
        <f t="shared" si="33"/>
        <v>0</v>
      </c>
      <c r="BT26" s="13">
        <f t="shared" si="34"/>
        <v>0</v>
      </c>
      <c r="BU26" s="13">
        <f t="shared" si="35"/>
        <v>0</v>
      </c>
      <c r="BV26" s="13">
        <f t="shared" si="36"/>
        <v>0</v>
      </c>
      <c r="BW26" s="13">
        <f t="shared" si="37"/>
        <v>0</v>
      </c>
    </row>
    <row r="27" spans="4:75" x14ac:dyDescent="0.25">
      <c r="D27" s="6"/>
      <c r="E27" s="5">
        <f>CÁLCULOS!A27*CÁLCULOS!A27</f>
        <v>0</v>
      </c>
      <c r="F27" s="5">
        <f t="shared" si="0"/>
        <v>0</v>
      </c>
      <c r="G27" s="7">
        <f t="shared" si="21"/>
        <v>0</v>
      </c>
      <c r="H27" s="5">
        <f>CÁLCULOS!D27*CÁLCULOS!D27</f>
        <v>0</v>
      </c>
      <c r="I27" s="5">
        <f t="shared" si="1"/>
        <v>0</v>
      </c>
      <c r="J27" s="7">
        <f t="shared" si="2"/>
        <v>0</v>
      </c>
      <c r="K27" s="5">
        <f>CÁLCULOS!G27*CÁLCULOS!G27</f>
        <v>0</v>
      </c>
      <c r="L27" s="5">
        <f t="shared" si="3"/>
        <v>0</v>
      </c>
      <c r="M27" s="7">
        <f t="shared" si="4"/>
        <v>0</v>
      </c>
      <c r="N27" s="5">
        <f>CÁLCULOS!J27*CÁLCULOS!J27</f>
        <v>0</v>
      </c>
      <c r="O27" s="5">
        <f t="shared" si="10"/>
        <v>0</v>
      </c>
      <c r="P27" s="7">
        <f t="shared" si="11"/>
        <v>0</v>
      </c>
      <c r="Q27" s="5">
        <f>CÁLCULOS!M27*CÁLCULOS!M27</f>
        <v>0</v>
      </c>
      <c r="R27" s="5">
        <f t="shared" si="12"/>
        <v>0</v>
      </c>
      <c r="S27" s="7">
        <f t="shared" si="13"/>
        <v>0</v>
      </c>
      <c r="T27" s="5">
        <f>CÁLCULOS!B27*CÁLCULOS!B27</f>
        <v>0</v>
      </c>
      <c r="U27" s="5">
        <f>CÁLCULOS!E27*CÁLCULOS!E27</f>
        <v>0</v>
      </c>
      <c r="V27" s="5">
        <f>CÁLCULOS!H27*CÁLCULOS!H27</f>
        <v>0</v>
      </c>
      <c r="W27" s="5">
        <f>CÁLCULOS!K27*CÁLCULOS!K27</f>
        <v>0</v>
      </c>
      <c r="X27" s="5">
        <f>CÁLCULOS!N27*CÁLCULOS!N27</f>
        <v>0</v>
      </c>
      <c r="Y27" s="7">
        <f t="shared" si="14"/>
        <v>0</v>
      </c>
      <c r="Z27" s="7">
        <f t="shared" si="15"/>
        <v>0</v>
      </c>
      <c r="AA27" s="7">
        <f t="shared" si="16"/>
        <v>0</v>
      </c>
      <c r="AB27" s="7">
        <f t="shared" si="17"/>
        <v>0</v>
      </c>
      <c r="AC27" s="7">
        <f t="shared" si="18"/>
        <v>0</v>
      </c>
      <c r="AE27" s="5" t="e">
        <f t="shared" si="6"/>
        <v>#DIV/0!</v>
      </c>
      <c r="AF27" s="5" t="e">
        <f t="shared" si="7"/>
        <v>#DIV/0!</v>
      </c>
      <c r="AG27" s="5" t="e">
        <f t="shared" si="8"/>
        <v>#DIV/0!</v>
      </c>
      <c r="AH27" s="5" t="e">
        <f t="shared" si="19"/>
        <v>#DIV/0!</v>
      </c>
      <c r="AI27" s="5" t="e">
        <f t="shared" si="20"/>
        <v>#DIV/0!</v>
      </c>
      <c r="AJ27" s="5" t="e">
        <f t="shared" si="9"/>
        <v>#DIV/0!</v>
      </c>
      <c r="AU27" t="s">
        <v>13</v>
      </c>
      <c r="AV27"/>
      <c r="AZ27">
        <f>CÁLCULOS!A23*CÁLCULOS!A23</f>
        <v>0</v>
      </c>
      <c r="BA27">
        <f t="shared" si="22"/>
        <v>1.5707963267948966</v>
      </c>
      <c r="BB27">
        <f>CÁLCULOS!B23*CÁLCULOS!B23</f>
        <v>0</v>
      </c>
      <c r="BC27">
        <f t="shared" si="23"/>
        <v>1.5707963267948966</v>
      </c>
      <c r="BD27">
        <f t="shared" si="24"/>
        <v>0</v>
      </c>
      <c r="BE27">
        <f>CÁLCULOS!D23*CÁLCULOS!D23</f>
        <v>0</v>
      </c>
      <c r="BF27">
        <f t="shared" si="25"/>
        <v>1.5707963267948966</v>
      </c>
      <c r="BG27">
        <f>CÁLCULOS!E23*CÁLCULOS!E23</f>
        <v>0</v>
      </c>
      <c r="BH27">
        <f t="shared" si="26"/>
        <v>1.5707963267948966</v>
      </c>
      <c r="BI27">
        <f t="shared" si="27"/>
        <v>0</v>
      </c>
      <c r="BJ27">
        <f>CÁLCULOS!G23*CÁLCULOS!G23</f>
        <v>0</v>
      </c>
      <c r="BK27">
        <f t="shared" si="28"/>
        <v>1.5707963267948966</v>
      </c>
      <c r="BL27">
        <f>CÁLCULOS!H23*CÁLCULOS!H23</f>
        <v>0</v>
      </c>
      <c r="BM27">
        <f t="shared" si="29"/>
        <v>1.5707963267948966</v>
      </c>
      <c r="BN27">
        <f t="shared" si="30"/>
        <v>0</v>
      </c>
      <c r="BO27">
        <f>CÁLCULOS!J23*CÁLCULOS!J23</f>
        <v>0</v>
      </c>
      <c r="BP27">
        <f t="shared" si="31"/>
        <v>1.5707963267948966</v>
      </c>
      <c r="BQ27">
        <f>CÁLCULOS!K23*CÁLCULOS!K23</f>
        <v>0</v>
      </c>
      <c r="BR27">
        <f t="shared" si="32"/>
        <v>1.5707963267948966</v>
      </c>
      <c r="BS27">
        <f t="shared" si="33"/>
        <v>0</v>
      </c>
      <c r="BT27" s="13">
        <f t="shared" si="34"/>
        <v>0</v>
      </c>
      <c r="BU27" s="13">
        <f t="shared" si="35"/>
        <v>0</v>
      </c>
      <c r="BV27" s="13">
        <f t="shared" si="36"/>
        <v>0</v>
      </c>
      <c r="BW27" s="13">
        <f t="shared" si="37"/>
        <v>0</v>
      </c>
    </row>
    <row r="28" spans="4:75" x14ac:dyDescent="0.25">
      <c r="D28" s="6"/>
      <c r="E28" s="5">
        <f>CÁLCULOS!A28*CÁLCULOS!A28</f>
        <v>0</v>
      </c>
      <c r="F28" s="5">
        <f t="shared" si="0"/>
        <v>0</v>
      </c>
      <c r="G28" s="7">
        <f t="shared" si="21"/>
        <v>0</v>
      </c>
      <c r="H28" s="5">
        <f>CÁLCULOS!D28*CÁLCULOS!D28</f>
        <v>0</v>
      </c>
      <c r="I28" s="5">
        <f t="shared" si="1"/>
        <v>0</v>
      </c>
      <c r="J28" s="7">
        <f t="shared" si="2"/>
        <v>0</v>
      </c>
      <c r="K28" s="5">
        <f>CÁLCULOS!G28*CÁLCULOS!G28</f>
        <v>0</v>
      </c>
      <c r="L28" s="5">
        <f t="shared" si="3"/>
        <v>0</v>
      </c>
      <c r="M28" s="7">
        <f t="shared" si="4"/>
        <v>0</v>
      </c>
      <c r="N28" s="5">
        <f>CÁLCULOS!J28*CÁLCULOS!J28</f>
        <v>0</v>
      </c>
      <c r="O28" s="5">
        <f t="shared" si="10"/>
        <v>0</v>
      </c>
      <c r="P28" s="7">
        <f t="shared" si="11"/>
        <v>0</v>
      </c>
      <c r="Q28" s="5">
        <f>CÁLCULOS!M28*CÁLCULOS!M28</f>
        <v>0</v>
      </c>
      <c r="R28" s="5">
        <f t="shared" si="12"/>
        <v>0</v>
      </c>
      <c r="S28" s="7">
        <f t="shared" si="13"/>
        <v>0</v>
      </c>
      <c r="T28" s="5">
        <f>CÁLCULOS!B28*CÁLCULOS!B28</f>
        <v>0</v>
      </c>
      <c r="U28" s="5">
        <f>CÁLCULOS!E28*CÁLCULOS!E28</f>
        <v>0</v>
      </c>
      <c r="V28" s="5">
        <f>CÁLCULOS!H28*CÁLCULOS!H28</f>
        <v>0</v>
      </c>
      <c r="W28" s="5">
        <f>CÁLCULOS!K28*CÁLCULOS!K28</f>
        <v>0</v>
      </c>
      <c r="X28" s="5">
        <f>CÁLCULOS!N28*CÁLCULOS!N28</f>
        <v>0</v>
      </c>
      <c r="Y28" s="7">
        <f t="shared" si="14"/>
        <v>0</v>
      </c>
      <c r="Z28" s="7">
        <f t="shared" si="15"/>
        <v>0</v>
      </c>
      <c r="AA28" s="7">
        <f t="shared" si="16"/>
        <v>0</v>
      </c>
      <c r="AB28" s="7">
        <f t="shared" si="17"/>
        <v>0</v>
      </c>
      <c r="AC28" s="7">
        <f t="shared" si="18"/>
        <v>0</v>
      </c>
      <c r="AE28" s="5" t="e">
        <f t="shared" si="6"/>
        <v>#DIV/0!</v>
      </c>
      <c r="AF28" s="5" t="e">
        <f t="shared" si="7"/>
        <v>#DIV/0!</v>
      </c>
      <c r="AG28" s="5" t="e">
        <f t="shared" si="8"/>
        <v>#DIV/0!</v>
      </c>
      <c r="AH28" s="5" t="e">
        <f t="shared" si="19"/>
        <v>#DIV/0!</v>
      </c>
      <c r="AI28" s="5" t="e">
        <f t="shared" si="20"/>
        <v>#DIV/0!</v>
      </c>
      <c r="AJ28" s="5" t="e">
        <f t="shared" si="9"/>
        <v>#DIV/0!</v>
      </c>
      <c r="AU28" t="s">
        <v>14</v>
      </c>
      <c r="AV28" s="1"/>
      <c r="AZ28">
        <f>CÁLCULOS!A24*CÁLCULOS!A24</f>
        <v>0</v>
      </c>
      <c r="BA28">
        <f t="shared" si="22"/>
        <v>1.5707963267948966</v>
      </c>
      <c r="BB28">
        <f>CÁLCULOS!B24*CÁLCULOS!B24</f>
        <v>0</v>
      </c>
      <c r="BC28">
        <f t="shared" si="23"/>
        <v>1.5707963267948966</v>
      </c>
      <c r="BD28">
        <f t="shared" si="24"/>
        <v>0</v>
      </c>
      <c r="BE28">
        <f>CÁLCULOS!D24*CÁLCULOS!D24</f>
        <v>0</v>
      </c>
      <c r="BF28">
        <f t="shared" si="25"/>
        <v>1.5707963267948966</v>
      </c>
      <c r="BG28">
        <f>CÁLCULOS!E24*CÁLCULOS!E24</f>
        <v>0</v>
      </c>
      <c r="BH28">
        <f t="shared" si="26"/>
        <v>1.5707963267948966</v>
      </c>
      <c r="BI28">
        <f t="shared" si="27"/>
        <v>0</v>
      </c>
      <c r="BJ28">
        <f>CÁLCULOS!G24*CÁLCULOS!G24</f>
        <v>0</v>
      </c>
      <c r="BK28">
        <f t="shared" si="28"/>
        <v>1.5707963267948966</v>
      </c>
      <c r="BL28">
        <f>CÁLCULOS!H24*CÁLCULOS!H24</f>
        <v>0</v>
      </c>
      <c r="BM28">
        <f t="shared" si="29"/>
        <v>1.5707963267948966</v>
      </c>
      <c r="BN28">
        <f t="shared" si="30"/>
        <v>0</v>
      </c>
      <c r="BO28">
        <f>CÁLCULOS!J24*CÁLCULOS!J24</f>
        <v>0</v>
      </c>
      <c r="BP28">
        <f t="shared" si="31"/>
        <v>1.5707963267948966</v>
      </c>
      <c r="BQ28">
        <f>CÁLCULOS!K24*CÁLCULOS!K24</f>
        <v>0</v>
      </c>
      <c r="BR28">
        <f t="shared" si="32"/>
        <v>1.5707963267948966</v>
      </c>
      <c r="BS28">
        <f t="shared" si="33"/>
        <v>0</v>
      </c>
      <c r="BT28" s="13">
        <f t="shared" si="34"/>
        <v>0</v>
      </c>
      <c r="BU28" s="13">
        <f t="shared" si="35"/>
        <v>0</v>
      </c>
      <c r="BV28" s="13">
        <f t="shared" si="36"/>
        <v>0</v>
      </c>
      <c r="BW28" s="13">
        <f t="shared" si="37"/>
        <v>0</v>
      </c>
    </row>
    <row r="29" spans="4:75" x14ac:dyDescent="0.25">
      <c r="D29" s="6"/>
      <c r="E29" s="5">
        <f>CÁLCULOS!A29*CÁLCULOS!A29</f>
        <v>0</v>
      </c>
      <c r="F29" s="5">
        <f t="shared" si="0"/>
        <v>0</v>
      </c>
      <c r="G29" s="7">
        <f t="shared" si="21"/>
        <v>0</v>
      </c>
      <c r="H29" s="5">
        <f>CÁLCULOS!D29*CÁLCULOS!D29</f>
        <v>0</v>
      </c>
      <c r="I29" s="5">
        <f t="shared" si="1"/>
        <v>0</v>
      </c>
      <c r="J29" s="7">
        <f t="shared" si="2"/>
        <v>0</v>
      </c>
      <c r="K29" s="5">
        <f>CÁLCULOS!G29*CÁLCULOS!G29</f>
        <v>0</v>
      </c>
      <c r="L29" s="5">
        <f t="shared" si="3"/>
        <v>0</v>
      </c>
      <c r="M29" s="7">
        <f t="shared" si="4"/>
        <v>0</v>
      </c>
      <c r="N29" s="5">
        <f>CÁLCULOS!J29*CÁLCULOS!J29</f>
        <v>0</v>
      </c>
      <c r="O29" s="5">
        <f t="shared" si="10"/>
        <v>0</v>
      </c>
      <c r="P29" s="7">
        <f t="shared" si="11"/>
        <v>0</v>
      </c>
      <c r="Q29" s="5">
        <f>CÁLCULOS!M29*CÁLCULOS!M29</f>
        <v>0</v>
      </c>
      <c r="R29" s="5">
        <f t="shared" si="12"/>
        <v>0</v>
      </c>
      <c r="S29" s="7">
        <f t="shared" si="13"/>
        <v>0</v>
      </c>
      <c r="T29" s="5">
        <f>CÁLCULOS!B29*CÁLCULOS!B29</f>
        <v>0</v>
      </c>
      <c r="U29" s="5">
        <f>CÁLCULOS!E29*CÁLCULOS!E29</f>
        <v>0</v>
      </c>
      <c r="V29" s="5">
        <f>CÁLCULOS!H29*CÁLCULOS!H29</f>
        <v>0</v>
      </c>
      <c r="W29" s="5">
        <f>CÁLCULOS!K29*CÁLCULOS!K29</f>
        <v>0</v>
      </c>
      <c r="X29" s="5">
        <f>CÁLCULOS!N29*CÁLCULOS!N29</f>
        <v>0</v>
      </c>
      <c r="Y29" s="7">
        <f t="shared" si="14"/>
        <v>0</v>
      </c>
      <c r="Z29" s="7">
        <f t="shared" si="15"/>
        <v>0</v>
      </c>
      <c r="AA29" s="7">
        <f t="shared" si="16"/>
        <v>0</v>
      </c>
      <c r="AB29" s="7">
        <f t="shared" si="17"/>
        <v>0</v>
      </c>
      <c r="AC29" s="7">
        <f t="shared" si="18"/>
        <v>0</v>
      </c>
      <c r="AE29" s="5" t="e">
        <f t="shared" si="6"/>
        <v>#DIV/0!</v>
      </c>
      <c r="AF29" s="5" t="e">
        <f t="shared" si="7"/>
        <v>#DIV/0!</v>
      </c>
      <c r="AG29" s="5" t="e">
        <f t="shared" si="8"/>
        <v>#DIV/0!</v>
      </c>
      <c r="AH29" s="5" t="e">
        <f t="shared" si="19"/>
        <v>#DIV/0!</v>
      </c>
      <c r="AI29" s="5" t="e">
        <f t="shared" si="20"/>
        <v>#DIV/0!</v>
      </c>
      <c r="AJ29" s="5" t="e">
        <f t="shared" si="9"/>
        <v>#DIV/0!</v>
      </c>
      <c r="AU29" t="s">
        <v>15</v>
      </c>
      <c r="AV29">
        <f>(AV18*(AV18-1)/2)+(AV20*(AV20-1)/2)+(AV22*(AV22-1)/2)+(AV24*(AV24-1)/2)+(AV26*(AV26-1)/2)+(AV28*(AV28-1)/2)</f>
        <v>174</v>
      </c>
      <c r="AZ29">
        <f>CÁLCULOS!A25*CÁLCULOS!A25</f>
        <v>0</v>
      </c>
      <c r="BA29">
        <f t="shared" si="22"/>
        <v>1.5707963267948966</v>
      </c>
      <c r="BB29">
        <f>CÁLCULOS!B25*CÁLCULOS!B25</f>
        <v>0</v>
      </c>
      <c r="BC29">
        <f t="shared" si="23"/>
        <v>1.5707963267948966</v>
      </c>
      <c r="BD29">
        <f t="shared" si="24"/>
        <v>0</v>
      </c>
      <c r="BE29">
        <f>CÁLCULOS!D25*CÁLCULOS!D25</f>
        <v>0</v>
      </c>
      <c r="BF29">
        <f t="shared" si="25"/>
        <v>1.5707963267948966</v>
      </c>
      <c r="BG29">
        <f>CÁLCULOS!E25*CÁLCULOS!E25</f>
        <v>0</v>
      </c>
      <c r="BH29">
        <f t="shared" si="26"/>
        <v>1.5707963267948966</v>
      </c>
      <c r="BI29">
        <f t="shared" si="27"/>
        <v>0</v>
      </c>
      <c r="BJ29">
        <f>CÁLCULOS!G25*CÁLCULOS!G25</f>
        <v>0</v>
      </c>
      <c r="BK29">
        <f t="shared" si="28"/>
        <v>1.5707963267948966</v>
      </c>
      <c r="BL29">
        <f>CÁLCULOS!H25*CÁLCULOS!H25</f>
        <v>0</v>
      </c>
      <c r="BM29">
        <f t="shared" si="29"/>
        <v>1.5707963267948966</v>
      </c>
      <c r="BN29">
        <f t="shared" si="30"/>
        <v>0</v>
      </c>
      <c r="BO29">
        <f>CÁLCULOS!J25*CÁLCULOS!J25</f>
        <v>0</v>
      </c>
      <c r="BP29">
        <f t="shared" si="31"/>
        <v>1.5707963267948966</v>
      </c>
      <c r="BQ29">
        <f>CÁLCULOS!K25*CÁLCULOS!K25</f>
        <v>0</v>
      </c>
      <c r="BR29">
        <f t="shared" si="32"/>
        <v>1.5707963267948966</v>
      </c>
      <c r="BS29">
        <f t="shared" si="33"/>
        <v>0</v>
      </c>
      <c r="BT29" s="13">
        <f t="shared" si="34"/>
        <v>0</v>
      </c>
      <c r="BU29" s="13">
        <f t="shared" si="35"/>
        <v>0</v>
      </c>
      <c r="BV29" s="13">
        <f t="shared" si="36"/>
        <v>0</v>
      </c>
      <c r="BW29" s="13">
        <f t="shared" si="37"/>
        <v>0</v>
      </c>
    </row>
    <row r="30" spans="4:75" x14ac:dyDescent="0.25">
      <c r="D30" s="6"/>
      <c r="E30" s="5">
        <f>CÁLCULOS!A30*CÁLCULOS!A30</f>
        <v>0</v>
      </c>
      <c r="F30" s="5">
        <f t="shared" si="0"/>
        <v>0</v>
      </c>
      <c r="G30" s="7">
        <f t="shared" si="21"/>
        <v>0</v>
      </c>
      <c r="H30" s="5">
        <f>CÁLCULOS!D30*CÁLCULOS!D30</f>
        <v>0</v>
      </c>
      <c r="I30" s="5">
        <f t="shared" si="1"/>
        <v>0</v>
      </c>
      <c r="J30" s="7">
        <f t="shared" si="2"/>
        <v>0</v>
      </c>
      <c r="K30" s="5">
        <f>CÁLCULOS!G30*CÁLCULOS!G30</f>
        <v>0</v>
      </c>
      <c r="L30" s="5">
        <f t="shared" si="3"/>
        <v>0</v>
      </c>
      <c r="M30" s="7">
        <f t="shared" si="4"/>
        <v>0</v>
      </c>
      <c r="N30" s="5">
        <f>CÁLCULOS!J30*CÁLCULOS!J30</f>
        <v>0</v>
      </c>
      <c r="O30" s="5">
        <f t="shared" si="10"/>
        <v>0</v>
      </c>
      <c r="P30" s="7">
        <f t="shared" si="11"/>
        <v>0</v>
      </c>
      <c r="Q30" s="5">
        <f>CÁLCULOS!M30*CÁLCULOS!M30</f>
        <v>0</v>
      </c>
      <c r="R30" s="5">
        <f t="shared" si="12"/>
        <v>0</v>
      </c>
      <c r="S30" s="7">
        <f t="shared" si="13"/>
        <v>0</v>
      </c>
      <c r="T30" s="5">
        <f>CÁLCULOS!B30*CÁLCULOS!B30</f>
        <v>0</v>
      </c>
      <c r="U30" s="5">
        <f>CÁLCULOS!E30*CÁLCULOS!E30</f>
        <v>0</v>
      </c>
      <c r="V30" s="5">
        <f>CÁLCULOS!H30*CÁLCULOS!H30</f>
        <v>0</v>
      </c>
      <c r="W30" s="5">
        <f>CÁLCULOS!K30*CÁLCULOS!K30</f>
        <v>0</v>
      </c>
      <c r="X30" s="5">
        <f>CÁLCULOS!N30*CÁLCULOS!N30</f>
        <v>0</v>
      </c>
      <c r="Y30" s="7">
        <f t="shared" si="14"/>
        <v>0</v>
      </c>
      <c r="Z30" s="7">
        <f t="shared" si="15"/>
        <v>0</v>
      </c>
      <c r="AA30" s="7">
        <f t="shared" si="16"/>
        <v>0</v>
      </c>
      <c r="AB30" s="7">
        <f t="shared" si="17"/>
        <v>0</v>
      </c>
      <c r="AC30" s="7">
        <f t="shared" si="18"/>
        <v>0</v>
      </c>
      <c r="AE30" s="5" t="e">
        <f t="shared" si="6"/>
        <v>#DIV/0!</v>
      </c>
      <c r="AF30" s="5" t="e">
        <f t="shared" si="7"/>
        <v>#DIV/0!</v>
      </c>
      <c r="AG30" s="5" t="e">
        <f t="shared" si="8"/>
        <v>#DIV/0!</v>
      </c>
      <c r="AH30" s="5" t="e">
        <f t="shared" si="19"/>
        <v>#DIV/0!</v>
      </c>
      <c r="AI30" s="5" t="e">
        <f t="shared" si="20"/>
        <v>#DIV/0!</v>
      </c>
      <c r="AJ30" s="5" t="e">
        <f t="shared" si="9"/>
        <v>#DIV/0!</v>
      </c>
      <c r="AU30"/>
      <c r="AV30"/>
      <c r="AZ30">
        <f>CÁLCULOS!A26*CÁLCULOS!A26</f>
        <v>0</v>
      </c>
      <c r="BA30">
        <f t="shared" si="22"/>
        <v>1.5707963267948966</v>
      </c>
      <c r="BB30">
        <f>CÁLCULOS!B26*CÁLCULOS!B26</f>
        <v>0</v>
      </c>
      <c r="BC30">
        <f t="shared" si="23"/>
        <v>1.5707963267948966</v>
      </c>
      <c r="BD30">
        <f t="shared" si="24"/>
        <v>0</v>
      </c>
      <c r="BE30">
        <f>CÁLCULOS!D26*CÁLCULOS!D26</f>
        <v>0</v>
      </c>
      <c r="BF30">
        <f t="shared" si="25"/>
        <v>1.5707963267948966</v>
      </c>
      <c r="BG30">
        <f>CÁLCULOS!E26*CÁLCULOS!E26</f>
        <v>0</v>
      </c>
      <c r="BH30">
        <f t="shared" si="26"/>
        <v>1.5707963267948966</v>
      </c>
      <c r="BI30">
        <f t="shared" si="27"/>
        <v>0</v>
      </c>
      <c r="BJ30">
        <f>CÁLCULOS!G26*CÁLCULOS!G26</f>
        <v>0</v>
      </c>
      <c r="BK30">
        <f t="shared" si="28"/>
        <v>1.5707963267948966</v>
      </c>
      <c r="BL30">
        <f>CÁLCULOS!H26*CÁLCULOS!H26</f>
        <v>0</v>
      </c>
      <c r="BM30">
        <f t="shared" si="29"/>
        <v>1.5707963267948966</v>
      </c>
      <c r="BN30">
        <f t="shared" si="30"/>
        <v>0</v>
      </c>
      <c r="BO30">
        <f>CÁLCULOS!J26*CÁLCULOS!J26</f>
        <v>0</v>
      </c>
      <c r="BP30">
        <f t="shared" si="31"/>
        <v>1.5707963267948966</v>
      </c>
      <c r="BQ30">
        <f>CÁLCULOS!K26*CÁLCULOS!K26</f>
        <v>0</v>
      </c>
      <c r="BR30">
        <f t="shared" si="32"/>
        <v>1.5707963267948966</v>
      </c>
      <c r="BS30">
        <f t="shared" si="33"/>
        <v>0</v>
      </c>
      <c r="BT30" s="13">
        <f t="shared" si="34"/>
        <v>0</v>
      </c>
      <c r="BU30" s="13">
        <f t="shared" si="35"/>
        <v>0</v>
      </c>
      <c r="BV30" s="13">
        <f t="shared" si="36"/>
        <v>0</v>
      </c>
      <c r="BW30" s="13">
        <f t="shared" si="37"/>
        <v>0</v>
      </c>
    </row>
    <row r="31" spans="4:75" x14ac:dyDescent="0.25">
      <c r="D31" s="6"/>
      <c r="E31" s="5">
        <f>CÁLCULOS!A31*CÁLCULOS!A31</f>
        <v>0</v>
      </c>
      <c r="F31" s="5">
        <f t="shared" si="0"/>
        <v>0</v>
      </c>
      <c r="G31" s="7">
        <f t="shared" si="21"/>
        <v>0</v>
      </c>
      <c r="H31" s="5">
        <f>CÁLCULOS!D31*CÁLCULOS!D31</f>
        <v>0</v>
      </c>
      <c r="I31" s="5">
        <f t="shared" si="1"/>
        <v>0</v>
      </c>
      <c r="J31" s="7">
        <f t="shared" si="2"/>
        <v>0</v>
      </c>
      <c r="K31" s="5">
        <f>CÁLCULOS!G31*CÁLCULOS!G31</f>
        <v>0</v>
      </c>
      <c r="L31" s="5">
        <f t="shared" si="3"/>
        <v>0</v>
      </c>
      <c r="M31" s="7">
        <f t="shared" si="4"/>
        <v>0</v>
      </c>
      <c r="N31" s="5">
        <f>CÁLCULOS!J31*CÁLCULOS!J31</f>
        <v>0</v>
      </c>
      <c r="O31" s="5">
        <f t="shared" si="10"/>
        <v>0</v>
      </c>
      <c r="P31" s="7">
        <f t="shared" si="11"/>
        <v>0</v>
      </c>
      <c r="Q31" s="5">
        <f>CÁLCULOS!M31*CÁLCULOS!M31</f>
        <v>0</v>
      </c>
      <c r="R31" s="5">
        <f t="shared" si="12"/>
        <v>0</v>
      </c>
      <c r="S31" s="7">
        <f t="shared" si="13"/>
        <v>0</v>
      </c>
      <c r="T31" s="5">
        <f>CÁLCULOS!B31*CÁLCULOS!B31</f>
        <v>0</v>
      </c>
      <c r="U31" s="5">
        <f>CÁLCULOS!E31*CÁLCULOS!E31</f>
        <v>0</v>
      </c>
      <c r="V31" s="5">
        <f>CÁLCULOS!H31*CÁLCULOS!H31</f>
        <v>0</v>
      </c>
      <c r="W31" s="5">
        <f>CÁLCULOS!K31*CÁLCULOS!K31</f>
        <v>0</v>
      </c>
      <c r="X31" s="5">
        <f>CÁLCULOS!N31*CÁLCULOS!N31</f>
        <v>0</v>
      </c>
      <c r="Y31" s="7">
        <f t="shared" si="14"/>
        <v>0</v>
      </c>
      <c r="Z31" s="7">
        <f t="shared" si="15"/>
        <v>0</v>
      </c>
      <c r="AA31" s="7">
        <f t="shared" si="16"/>
        <v>0</v>
      </c>
      <c r="AB31" s="7">
        <f t="shared" si="17"/>
        <v>0</v>
      </c>
      <c r="AC31" s="7">
        <f t="shared" si="18"/>
        <v>0</v>
      </c>
      <c r="AE31" s="5" t="e">
        <f t="shared" si="6"/>
        <v>#DIV/0!</v>
      </c>
      <c r="AF31" s="5" t="e">
        <f t="shared" si="7"/>
        <v>#DIV/0!</v>
      </c>
      <c r="AG31" s="5" t="e">
        <f t="shared" si="8"/>
        <v>#DIV/0!</v>
      </c>
      <c r="AH31" s="5" t="e">
        <f t="shared" si="19"/>
        <v>#DIV/0!</v>
      </c>
      <c r="AI31" s="5" t="e">
        <f t="shared" si="20"/>
        <v>#DIV/0!</v>
      </c>
      <c r="AJ31" s="5" t="e">
        <f t="shared" si="9"/>
        <v>#DIV/0!</v>
      </c>
      <c r="AU31" t="s">
        <v>0</v>
      </c>
      <c r="AV31">
        <f>(AV16-AV29)/AV16</f>
        <v>0.76518218623481782</v>
      </c>
      <c r="AZ31">
        <f>CÁLCULOS!A27*CÁLCULOS!A27</f>
        <v>0</v>
      </c>
      <c r="BA31">
        <f t="shared" si="22"/>
        <v>1.5707963267948966</v>
      </c>
      <c r="BB31">
        <f>CÁLCULOS!B27*CÁLCULOS!B27</f>
        <v>0</v>
      </c>
      <c r="BC31">
        <f t="shared" si="23"/>
        <v>1.5707963267948966</v>
      </c>
      <c r="BD31">
        <f t="shared" si="24"/>
        <v>0</v>
      </c>
      <c r="BE31">
        <f>CÁLCULOS!D27*CÁLCULOS!D27</f>
        <v>0</v>
      </c>
      <c r="BF31">
        <f t="shared" si="25"/>
        <v>1.5707963267948966</v>
      </c>
      <c r="BG31">
        <f>CÁLCULOS!E27*CÁLCULOS!E27</f>
        <v>0</v>
      </c>
      <c r="BH31">
        <f t="shared" si="26"/>
        <v>1.5707963267948966</v>
      </c>
      <c r="BI31">
        <f t="shared" si="27"/>
        <v>0</v>
      </c>
      <c r="BJ31">
        <f>CÁLCULOS!G27*CÁLCULOS!G27</f>
        <v>0</v>
      </c>
      <c r="BK31">
        <f t="shared" si="28"/>
        <v>1.5707963267948966</v>
      </c>
      <c r="BL31">
        <f>CÁLCULOS!H27*CÁLCULOS!H27</f>
        <v>0</v>
      </c>
      <c r="BM31">
        <f t="shared" si="29"/>
        <v>1.5707963267948966</v>
      </c>
      <c r="BN31">
        <f t="shared" si="30"/>
        <v>0</v>
      </c>
      <c r="BO31">
        <f>CÁLCULOS!J27*CÁLCULOS!J27</f>
        <v>0</v>
      </c>
      <c r="BP31">
        <f t="shared" si="31"/>
        <v>1.5707963267948966</v>
      </c>
      <c r="BQ31">
        <f>CÁLCULOS!K27*CÁLCULOS!K27</f>
        <v>0</v>
      </c>
      <c r="BR31">
        <f t="shared" si="32"/>
        <v>1.5707963267948966</v>
      </c>
      <c r="BS31">
        <f t="shared" si="33"/>
        <v>0</v>
      </c>
      <c r="BT31" s="13">
        <f t="shared" si="34"/>
        <v>0</v>
      </c>
      <c r="BU31" s="13">
        <f t="shared" si="35"/>
        <v>0</v>
      </c>
      <c r="BV31" s="13">
        <f t="shared" si="36"/>
        <v>0</v>
      </c>
      <c r="BW31" s="13">
        <f t="shared" si="37"/>
        <v>0</v>
      </c>
    </row>
    <row r="32" spans="4:75" x14ac:dyDescent="0.25">
      <c r="D32" s="6"/>
      <c r="E32" s="5">
        <f>CÁLCULOS!A32*CÁLCULOS!A32</f>
        <v>0</v>
      </c>
      <c r="F32" s="5">
        <f t="shared" si="0"/>
        <v>0</v>
      </c>
      <c r="G32" s="7">
        <f t="shared" si="21"/>
        <v>0</v>
      </c>
      <c r="H32" s="5">
        <f>CÁLCULOS!D32*CÁLCULOS!D32</f>
        <v>0</v>
      </c>
      <c r="I32" s="5">
        <f t="shared" si="1"/>
        <v>0</v>
      </c>
      <c r="J32" s="7">
        <f t="shared" si="2"/>
        <v>0</v>
      </c>
      <c r="K32" s="5">
        <f>CÁLCULOS!G32*CÁLCULOS!G32</f>
        <v>0</v>
      </c>
      <c r="L32" s="5">
        <f t="shared" si="3"/>
        <v>0</v>
      </c>
      <c r="M32" s="7">
        <f t="shared" si="4"/>
        <v>0</v>
      </c>
      <c r="N32" s="5">
        <f>CÁLCULOS!J32*CÁLCULOS!J32</f>
        <v>0</v>
      </c>
      <c r="O32" s="5">
        <f t="shared" si="10"/>
        <v>0</v>
      </c>
      <c r="P32" s="7">
        <f t="shared" si="11"/>
        <v>0</v>
      </c>
      <c r="Q32" s="5">
        <f>CÁLCULOS!M32*CÁLCULOS!M32</f>
        <v>0</v>
      </c>
      <c r="R32" s="5">
        <f t="shared" si="12"/>
        <v>0</v>
      </c>
      <c r="S32" s="7">
        <f t="shared" si="13"/>
        <v>0</v>
      </c>
      <c r="T32" s="5">
        <f>CÁLCULOS!B32*CÁLCULOS!B32</f>
        <v>0</v>
      </c>
      <c r="U32" s="5">
        <f>CÁLCULOS!E32*CÁLCULOS!E32</f>
        <v>0</v>
      </c>
      <c r="V32" s="5">
        <f>CÁLCULOS!H32*CÁLCULOS!H32</f>
        <v>0</v>
      </c>
      <c r="W32" s="5">
        <f>CÁLCULOS!K32*CÁLCULOS!K32</f>
        <v>0</v>
      </c>
      <c r="X32" s="5">
        <f>CÁLCULOS!N32*CÁLCULOS!N32</f>
        <v>0</v>
      </c>
      <c r="Y32" s="7">
        <f t="shared" si="14"/>
        <v>0</v>
      </c>
      <c r="Z32" s="7">
        <f t="shared" si="15"/>
        <v>0</v>
      </c>
      <c r="AA32" s="7">
        <f t="shared" si="16"/>
        <v>0</v>
      </c>
      <c r="AB32" s="7">
        <f t="shared" si="17"/>
        <v>0</v>
      </c>
      <c r="AC32" s="7">
        <f t="shared" si="18"/>
        <v>0</v>
      </c>
      <c r="AE32" s="5" t="e">
        <f t="shared" si="6"/>
        <v>#DIV/0!</v>
      </c>
      <c r="AF32" s="5" t="e">
        <f t="shared" si="7"/>
        <v>#DIV/0!</v>
      </c>
      <c r="AG32" s="5" t="e">
        <f t="shared" si="8"/>
        <v>#DIV/0!</v>
      </c>
      <c r="AH32" s="5" t="e">
        <f t="shared" si="19"/>
        <v>#DIV/0!</v>
      </c>
      <c r="AI32" s="5" t="e">
        <f t="shared" si="20"/>
        <v>#DIV/0!</v>
      </c>
      <c r="AJ32" s="5" t="e">
        <f t="shared" si="9"/>
        <v>#DIV/0!</v>
      </c>
      <c r="AZ32">
        <f>CÁLCULOS!A28*CÁLCULOS!A28</f>
        <v>0</v>
      </c>
      <c r="BA32">
        <f t="shared" si="22"/>
        <v>1.5707963267948966</v>
      </c>
      <c r="BB32">
        <f>CÁLCULOS!B28*CÁLCULOS!B28</f>
        <v>0</v>
      </c>
      <c r="BC32">
        <f t="shared" si="23"/>
        <v>1.5707963267948966</v>
      </c>
      <c r="BD32">
        <f t="shared" si="24"/>
        <v>0</v>
      </c>
      <c r="BE32">
        <f>CÁLCULOS!D28*CÁLCULOS!D28</f>
        <v>0</v>
      </c>
      <c r="BF32">
        <f t="shared" si="25"/>
        <v>1.5707963267948966</v>
      </c>
      <c r="BG32">
        <f>CÁLCULOS!E28*CÁLCULOS!E28</f>
        <v>0</v>
      </c>
      <c r="BH32">
        <f t="shared" si="26"/>
        <v>1.5707963267948966</v>
      </c>
      <c r="BI32">
        <f t="shared" si="27"/>
        <v>0</v>
      </c>
      <c r="BJ32">
        <f>CÁLCULOS!G28*CÁLCULOS!G28</f>
        <v>0</v>
      </c>
      <c r="BK32">
        <f t="shared" si="28"/>
        <v>1.5707963267948966</v>
      </c>
      <c r="BL32">
        <f>CÁLCULOS!H28*CÁLCULOS!H28</f>
        <v>0</v>
      </c>
      <c r="BM32">
        <f t="shared" si="29"/>
        <v>1.5707963267948966</v>
      </c>
      <c r="BN32">
        <f t="shared" si="30"/>
        <v>0</v>
      </c>
      <c r="BO32">
        <f>CÁLCULOS!J28*CÁLCULOS!J28</f>
        <v>0</v>
      </c>
      <c r="BP32">
        <f t="shared" si="31"/>
        <v>1.5707963267948966</v>
      </c>
      <c r="BQ32">
        <f>CÁLCULOS!K28*CÁLCULOS!K28</f>
        <v>0</v>
      </c>
      <c r="BR32">
        <f t="shared" si="32"/>
        <v>1.5707963267948966</v>
      </c>
      <c r="BS32">
        <f t="shared" si="33"/>
        <v>0</v>
      </c>
      <c r="BT32" s="13">
        <f t="shared" si="34"/>
        <v>0</v>
      </c>
      <c r="BU32" s="13">
        <f t="shared" si="35"/>
        <v>0</v>
      </c>
      <c r="BV32" s="13">
        <f t="shared" si="36"/>
        <v>0</v>
      </c>
      <c r="BW32" s="13">
        <f t="shared" si="37"/>
        <v>0</v>
      </c>
    </row>
    <row r="33" spans="4:75" x14ac:dyDescent="0.25">
      <c r="D33" s="6"/>
      <c r="E33" s="5">
        <f>CÁLCULOS!A33*CÁLCULOS!A33</f>
        <v>0</v>
      </c>
      <c r="F33" s="5">
        <f t="shared" si="0"/>
        <v>0</v>
      </c>
      <c r="G33" s="7">
        <f t="shared" si="21"/>
        <v>0</v>
      </c>
      <c r="H33" s="5">
        <f>CÁLCULOS!D33*CÁLCULOS!D33</f>
        <v>0</v>
      </c>
      <c r="I33" s="5">
        <f t="shared" si="1"/>
        <v>0</v>
      </c>
      <c r="J33" s="7">
        <f t="shared" si="2"/>
        <v>0</v>
      </c>
      <c r="K33" s="5">
        <f>CÁLCULOS!G33*CÁLCULOS!G33</f>
        <v>0</v>
      </c>
      <c r="L33" s="5">
        <f t="shared" si="3"/>
        <v>0</v>
      </c>
      <c r="M33" s="7">
        <f t="shared" si="4"/>
        <v>0</v>
      </c>
      <c r="N33" s="5">
        <f>CÁLCULOS!J33*CÁLCULOS!J33</f>
        <v>0</v>
      </c>
      <c r="O33" s="5">
        <f t="shared" si="10"/>
        <v>0</v>
      </c>
      <c r="P33" s="7">
        <f t="shared" si="11"/>
        <v>0</v>
      </c>
      <c r="Q33" s="5">
        <f>CÁLCULOS!M33*CÁLCULOS!M33</f>
        <v>0</v>
      </c>
      <c r="R33" s="5">
        <f t="shared" si="12"/>
        <v>0</v>
      </c>
      <c r="S33" s="7">
        <f t="shared" si="13"/>
        <v>0</v>
      </c>
      <c r="T33" s="5">
        <f>CÁLCULOS!B33*CÁLCULOS!B33</f>
        <v>0</v>
      </c>
      <c r="U33" s="5">
        <f>CÁLCULOS!E33*CÁLCULOS!E33</f>
        <v>0</v>
      </c>
      <c r="V33" s="5">
        <f>CÁLCULOS!H33*CÁLCULOS!H33</f>
        <v>0</v>
      </c>
      <c r="W33" s="5">
        <f>CÁLCULOS!K33*CÁLCULOS!K33</f>
        <v>0</v>
      </c>
      <c r="X33" s="5">
        <f>CÁLCULOS!N33*CÁLCULOS!N33</f>
        <v>0</v>
      </c>
      <c r="Y33" s="7">
        <f t="shared" si="14"/>
        <v>0</v>
      </c>
      <c r="Z33" s="7">
        <f t="shared" si="15"/>
        <v>0</v>
      </c>
      <c r="AA33" s="7">
        <f t="shared" si="16"/>
        <v>0</v>
      </c>
      <c r="AB33" s="7">
        <f t="shared" si="17"/>
        <v>0</v>
      </c>
      <c r="AC33" s="7">
        <f t="shared" si="18"/>
        <v>0</v>
      </c>
      <c r="AE33" s="5" t="e">
        <f t="shared" si="6"/>
        <v>#DIV/0!</v>
      </c>
      <c r="AF33" s="5" t="e">
        <f t="shared" si="7"/>
        <v>#DIV/0!</v>
      </c>
      <c r="AG33" s="5" t="e">
        <f t="shared" si="8"/>
        <v>#DIV/0!</v>
      </c>
      <c r="AH33" s="5" t="e">
        <f t="shared" si="19"/>
        <v>#DIV/0!</v>
      </c>
      <c r="AI33" s="5" t="e">
        <f t="shared" si="20"/>
        <v>#DIV/0!</v>
      </c>
      <c r="AJ33" s="5" t="e">
        <f t="shared" si="9"/>
        <v>#DIV/0!</v>
      </c>
      <c r="AZ33">
        <f>CÁLCULOS!A29*CÁLCULOS!A29</f>
        <v>0</v>
      </c>
      <c r="BA33">
        <f t="shared" si="22"/>
        <v>1.5707963267948966</v>
      </c>
      <c r="BB33">
        <f>CÁLCULOS!B29*CÁLCULOS!B29</f>
        <v>0</v>
      </c>
      <c r="BC33">
        <f t="shared" si="23"/>
        <v>1.5707963267948966</v>
      </c>
      <c r="BD33">
        <f t="shared" si="24"/>
        <v>0</v>
      </c>
      <c r="BE33">
        <f>CÁLCULOS!D29*CÁLCULOS!D29</f>
        <v>0</v>
      </c>
      <c r="BF33">
        <f t="shared" si="25"/>
        <v>1.5707963267948966</v>
      </c>
      <c r="BG33">
        <f>CÁLCULOS!E29*CÁLCULOS!E29</f>
        <v>0</v>
      </c>
      <c r="BH33">
        <f t="shared" si="26"/>
        <v>1.5707963267948966</v>
      </c>
      <c r="BI33">
        <f t="shared" si="27"/>
        <v>0</v>
      </c>
      <c r="BJ33">
        <f>CÁLCULOS!G29*CÁLCULOS!G29</f>
        <v>0</v>
      </c>
      <c r="BK33">
        <f t="shared" si="28"/>
        <v>1.5707963267948966</v>
      </c>
      <c r="BL33">
        <f>CÁLCULOS!H29*CÁLCULOS!H29</f>
        <v>0</v>
      </c>
      <c r="BM33">
        <f t="shared" si="29"/>
        <v>1.5707963267948966</v>
      </c>
      <c r="BN33">
        <f t="shared" si="30"/>
        <v>0</v>
      </c>
      <c r="BO33">
        <f>CÁLCULOS!J29*CÁLCULOS!J29</f>
        <v>0</v>
      </c>
      <c r="BP33">
        <f t="shared" si="31"/>
        <v>1.5707963267948966</v>
      </c>
      <c r="BQ33">
        <f>CÁLCULOS!K29*CÁLCULOS!K29</f>
        <v>0</v>
      </c>
      <c r="BR33">
        <f t="shared" si="32"/>
        <v>1.5707963267948966</v>
      </c>
      <c r="BS33">
        <f t="shared" si="33"/>
        <v>0</v>
      </c>
      <c r="BT33" s="13">
        <f t="shared" si="34"/>
        <v>0</v>
      </c>
      <c r="BU33" s="13">
        <f t="shared" si="35"/>
        <v>0</v>
      </c>
      <c r="BV33" s="13">
        <f t="shared" si="36"/>
        <v>0</v>
      </c>
      <c r="BW33" s="13">
        <f t="shared" si="37"/>
        <v>0</v>
      </c>
    </row>
    <row r="34" spans="4:75" x14ac:dyDescent="0.25">
      <c r="D34" s="6"/>
      <c r="E34" s="5">
        <f>CÁLCULOS!A34*CÁLCULOS!A34</f>
        <v>0</v>
      </c>
      <c r="F34" s="5">
        <f t="shared" si="0"/>
        <v>0</v>
      </c>
      <c r="G34" s="7">
        <f t="shared" si="21"/>
        <v>0</v>
      </c>
      <c r="H34" s="5">
        <f>CÁLCULOS!D34*CÁLCULOS!D34</f>
        <v>0</v>
      </c>
      <c r="I34" s="5">
        <f t="shared" si="1"/>
        <v>0</v>
      </c>
      <c r="J34" s="7">
        <f t="shared" si="2"/>
        <v>0</v>
      </c>
      <c r="K34" s="5">
        <f>CÁLCULOS!G34*CÁLCULOS!G34</f>
        <v>0</v>
      </c>
      <c r="L34" s="5">
        <f t="shared" si="3"/>
        <v>0</v>
      </c>
      <c r="M34" s="7">
        <f t="shared" si="4"/>
        <v>0</v>
      </c>
      <c r="N34" s="5">
        <f>CÁLCULOS!J34*CÁLCULOS!J34</f>
        <v>0</v>
      </c>
      <c r="O34" s="5">
        <f t="shared" si="10"/>
        <v>0</v>
      </c>
      <c r="P34" s="7">
        <f t="shared" si="11"/>
        <v>0</v>
      </c>
      <c r="Q34" s="5">
        <f>CÁLCULOS!M34*CÁLCULOS!M34</f>
        <v>0</v>
      </c>
      <c r="R34" s="5">
        <f t="shared" si="12"/>
        <v>0</v>
      </c>
      <c r="S34" s="7">
        <f t="shared" si="13"/>
        <v>0</v>
      </c>
      <c r="T34" s="5">
        <f>CÁLCULOS!B34*CÁLCULOS!B34</f>
        <v>0</v>
      </c>
      <c r="U34" s="5">
        <f>CÁLCULOS!E34*CÁLCULOS!E34</f>
        <v>0</v>
      </c>
      <c r="V34" s="5">
        <f>CÁLCULOS!H34*CÁLCULOS!H34</f>
        <v>0</v>
      </c>
      <c r="W34" s="5">
        <f>CÁLCULOS!K34*CÁLCULOS!K34</f>
        <v>0</v>
      </c>
      <c r="X34" s="5">
        <f>CÁLCULOS!N34*CÁLCULOS!N34</f>
        <v>0</v>
      </c>
      <c r="Y34" s="7">
        <f t="shared" si="14"/>
        <v>0</v>
      </c>
      <c r="Z34" s="7">
        <f t="shared" si="15"/>
        <v>0</v>
      </c>
      <c r="AA34" s="7">
        <f t="shared" si="16"/>
        <v>0</v>
      </c>
      <c r="AB34" s="7">
        <f t="shared" si="17"/>
        <v>0</v>
      </c>
      <c r="AC34" s="7">
        <f t="shared" si="18"/>
        <v>0</v>
      </c>
      <c r="AE34" s="5" t="e">
        <f t="shared" si="6"/>
        <v>#DIV/0!</v>
      </c>
      <c r="AF34" s="5" t="e">
        <f t="shared" si="7"/>
        <v>#DIV/0!</v>
      </c>
      <c r="AG34" s="5" t="e">
        <f t="shared" si="8"/>
        <v>#DIV/0!</v>
      </c>
      <c r="AH34" s="5" t="e">
        <f t="shared" si="19"/>
        <v>#DIV/0!</v>
      </c>
      <c r="AI34" s="5" t="e">
        <f t="shared" si="20"/>
        <v>#DIV/0!</v>
      </c>
      <c r="AJ34" s="5" t="e">
        <f t="shared" si="9"/>
        <v>#DIV/0!</v>
      </c>
      <c r="AZ34">
        <f>CÁLCULOS!A30*CÁLCULOS!A30</f>
        <v>0</v>
      </c>
      <c r="BA34">
        <f t="shared" si="22"/>
        <v>1.5707963267948966</v>
      </c>
      <c r="BB34">
        <f>CÁLCULOS!B30*CÁLCULOS!B30</f>
        <v>0</v>
      </c>
      <c r="BC34">
        <f t="shared" si="23"/>
        <v>1.5707963267948966</v>
      </c>
      <c r="BD34">
        <f t="shared" si="24"/>
        <v>0</v>
      </c>
      <c r="BE34">
        <f>CÁLCULOS!D30*CÁLCULOS!D30</f>
        <v>0</v>
      </c>
      <c r="BF34">
        <f t="shared" si="25"/>
        <v>1.5707963267948966</v>
      </c>
      <c r="BG34">
        <f>CÁLCULOS!E30*CÁLCULOS!E30</f>
        <v>0</v>
      </c>
      <c r="BH34">
        <f t="shared" si="26"/>
        <v>1.5707963267948966</v>
      </c>
      <c r="BI34">
        <f t="shared" si="27"/>
        <v>0</v>
      </c>
      <c r="BJ34">
        <f>CÁLCULOS!G30*CÁLCULOS!G30</f>
        <v>0</v>
      </c>
      <c r="BK34">
        <f t="shared" si="28"/>
        <v>1.5707963267948966</v>
      </c>
      <c r="BL34">
        <f>CÁLCULOS!H30*CÁLCULOS!H30</f>
        <v>0</v>
      </c>
      <c r="BM34">
        <f t="shared" si="29"/>
        <v>1.5707963267948966</v>
      </c>
      <c r="BN34">
        <f t="shared" si="30"/>
        <v>0</v>
      </c>
      <c r="BO34">
        <f>CÁLCULOS!J30*CÁLCULOS!J30</f>
        <v>0</v>
      </c>
      <c r="BP34">
        <f t="shared" si="31"/>
        <v>1.5707963267948966</v>
      </c>
      <c r="BQ34">
        <f>CÁLCULOS!K30*CÁLCULOS!K30</f>
        <v>0</v>
      </c>
      <c r="BR34">
        <f t="shared" si="32"/>
        <v>1.5707963267948966</v>
      </c>
      <c r="BS34">
        <f t="shared" si="33"/>
        <v>0</v>
      </c>
      <c r="BT34" s="13">
        <f t="shared" si="34"/>
        <v>0</v>
      </c>
      <c r="BU34" s="13">
        <f t="shared" si="35"/>
        <v>0</v>
      </c>
      <c r="BV34" s="13">
        <f t="shared" si="36"/>
        <v>0</v>
      </c>
      <c r="BW34" s="13">
        <f t="shared" si="37"/>
        <v>0</v>
      </c>
    </row>
    <row r="35" spans="4:75" x14ac:dyDescent="0.25">
      <c r="D35" s="6"/>
      <c r="E35" s="5">
        <f>CÁLCULOS!A35*CÁLCULOS!A35</f>
        <v>0</v>
      </c>
      <c r="F35" s="5">
        <f t="shared" si="0"/>
        <v>0</v>
      </c>
      <c r="G35" s="7">
        <f t="shared" si="21"/>
        <v>0</v>
      </c>
      <c r="H35" s="5">
        <f>CÁLCULOS!D35*CÁLCULOS!D35</f>
        <v>0</v>
      </c>
      <c r="I35" s="5">
        <f t="shared" si="1"/>
        <v>0</v>
      </c>
      <c r="J35" s="7">
        <f t="shared" si="2"/>
        <v>0</v>
      </c>
      <c r="K35" s="5">
        <f>CÁLCULOS!G35*CÁLCULOS!G35</f>
        <v>0</v>
      </c>
      <c r="L35" s="5">
        <f t="shared" si="3"/>
        <v>0</v>
      </c>
      <c r="M35" s="7">
        <f t="shared" si="4"/>
        <v>0</v>
      </c>
      <c r="N35" s="5">
        <f>CÁLCULOS!J35*CÁLCULOS!J35</f>
        <v>0</v>
      </c>
      <c r="O35" s="5">
        <f t="shared" si="10"/>
        <v>0</v>
      </c>
      <c r="P35" s="7">
        <f t="shared" si="11"/>
        <v>0</v>
      </c>
      <c r="Q35" s="5">
        <f>CÁLCULOS!M35*CÁLCULOS!M35</f>
        <v>0</v>
      </c>
      <c r="R35" s="5">
        <f t="shared" si="12"/>
        <v>0</v>
      </c>
      <c r="S35" s="7">
        <f t="shared" si="13"/>
        <v>0</v>
      </c>
      <c r="T35" s="5">
        <f>CÁLCULOS!B35*CÁLCULOS!B35</f>
        <v>0</v>
      </c>
      <c r="U35" s="5">
        <f>CÁLCULOS!E35*CÁLCULOS!E35</f>
        <v>0</v>
      </c>
      <c r="V35" s="5">
        <f>CÁLCULOS!H35*CÁLCULOS!H35</f>
        <v>0</v>
      </c>
      <c r="W35" s="5">
        <f>CÁLCULOS!K35*CÁLCULOS!K35</f>
        <v>0</v>
      </c>
      <c r="X35" s="5">
        <f>CÁLCULOS!N35*CÁLCULOS!N35</f>
        <v>0</v>
      </c>
      <c r="Y35" s="7">
        <f t="shared" si="14"/>
        <v>0</v>
      </c>
      <c r="Z35" s="7">
        <f t="shared" si="15"/>
        <v>0</v>
      </c>
      <c r="AA35" s="7">
        <f t="shared" si="16"/>
        <v>0</v>
      </c>
      <c r="AB35" s="7">
        <f t="shared" si="17"/>
        <v>0</v>
      </c>
      <c r="AC35" s="7">
        <f t="shared" si="18"/>
        <v>0</v>
      </c>
      <c r="AE35" s="5" t="e">
        <f t="shared" si="6"/>
        <v>#DIV/0!</v>
      </c>
      <c r="AF35" s="5" t="e">
        <f t="shared" si="7"/>
        <v>#DIV/0!</v>
      </c>
      <c r="AG35" s="5" t="e">
        <f t="shared" si="8"/>
        <v>#DIV/0!</v>
      </c>
      <c r="AH35" s="5" t="e">
        <f t="shared" si="19"/>
        <v>#DIV/0!</v>
      </c>
      <c r="AI35" s="5" t="e">
        <f t="shared" si="20"/>
        <v>#DIV/0!</v>
      </c>
      <c r="AJ35" s="5" t="e">
        <f t="shared" si="9"/>
        <v>#DIV/0!</v>
      </c>
      <c r="AZ35">
        <f>CÁLCULOS!A31*CÁLCULOS!A31</f>
        <v>0</v>
      </c>
      <c r="BA35">
        <f t="shared" si="22"/>
        <v>1.5707963267948966</v>
      </c>
      <c r="BB35">
        <f>CÁLCULOS!B31*CÁLCULOS!B31</f>
        <v>0</v>
      </c>
      <c r="BC35">
        <f t="shared" si="23"/>
        <v>1.5707963267948966</v>
      </c>
      <c r="BD35">
        <f t="shared" si="24"/>
        <v>0</v>
      </c>
      <c r="BE35">
        <f>CÁLCULOS!D31*CÁLCULOS!D31</f>
        <v>0</v>
      </c>
      <c r="BF35">
        <f t="shared" si="25"/>
        <v>1.5707963267948966</v>
      </c>
      <c r="BG35">
        <f>CÁLCULOS!E31*CÁLCULOS!E31</f>
        <v>0</v>
      </c>
      <c r="BH35">
        <f t="shared" si="26"/>
        <v>1.5707963267948966</v>
      </c>
      <c r="BI35">
        <f t="shared" si="27"/>
        <v>0</v>
      </c>
      <c r="BJ35">
        <f>CÁLCULOS!G31*CÁLCULOS!G31</f>
        <v>0</v>
      </c>
      <c r="BK35">
        <f t="shared" si="28"/>
        <v>1.5707963267948966</v>
      </c>
      <c r="BL35">
        <f>CÁLCULOS!H31*CÁLCULOS!H31</f>
        <v>0</v>
      </c>
      <c r="BM35">
        <f t="shared" si="29"/>
        <v>1.5707963267948966</v>
      </c>
      <c r="BN35">
        <f t="shared" si="30"/>
        <v>0</v>
      </c>
      <c r="BO35">
        <f>CÁLCULOS!J31*CÁLCULOS!J31</f>
        <v>0</v>
      </c>
      <c r="BP35">
        <f t="shared" si="31"/>
        <v>1.5707963267948966</v>
      </c>
      <c r="BQ35">
        <f>CÁLCULOS!K31*CÁLCULOS!K31</f>
        <v>0</v>
      </c>
      <c r="BR35">
        <f t="shared" si="32"/>
        <v>1.5707963267948966</v>
      </c>
      <c r="BS35">
        <f t="shared" si="33"/>
        <v>0</v>
      </c>
      <c r="BT35" s="13">
        <f t="shared" si="34"/>
        <v>0</v>
      </c>
      <c r="BU35" s="13">
        <f t="shared" si="35"/>
        <v>0</v>
      </c>
      <c r="BV35" s="13">
        <f t="shared" si="36"/>
        <v>0</v>
      </c>
      <c r="BW35" s="13">
        <f t="shared" si="37"/>
        <v>0</v>
      </c>
    </row>
    <row r="36" spans="4:75" x14ac:dyDescent="0.25">
      <c r="D36" s="6"/>
      <c r="E36" s="5">
        <f>CÁLCULOS!A36*CÁLCULOS!A36</f>
        <v>0</v>
      </c>
      <c r="F36" s="5">
        <f t="shared" si="0"/>
        <v>0</v>
      </c>
      <c r="G36" s="7">
        <f t="shared" si="21"/>
        <v>0</v>
      </c>
      <c r="H36" s="5">
        <f>CÁLCULOS!D36*CÁLCULOS!D36</f>
        <v>0</v>
      </c>
      <c r="I36" s="5">
        <f t="shared" si="1"/>
        <v>0</v>
      </c>
      <c r="J36" s="7">
        <f t="shared" si="2"/>
        <v>0</v>
      </c>
      <c r="K36" s="5">
        <f>CÁLCULOS!G36*CÁLCULOS!G36</f>
        <v>0</v>
      </c>
      <c r="L36" s="5">
        <f t="shared" si="3"/>
        <v>0</v>
      </c>
      <c r="M36" s="7">
        <f t="shared" si="4"/>
        <v>0</v>
      </c>
      <c r="N36" s="5">
        <f>CÁLCULOS!J36*CÁLCULOS!J36</f>
        <v>0</v>
      </c>
      <c r="O36" s="5">
        <f t="shared" si="10"/>
        <v>0</v>
      </c>
      <c r="P36" s="7">
        <f t="shared" si="11"/>
        <v>0</v>
      </c>
      <c r="Q36" s="5">
        <f>CÁLCULOS!M36*CÁLCULOS!M36</f>
        <v>0</v>
      </c>
      <c r="R36" s="5">
        <f t="shared" si="12"/>
        <v>0</v>
      </c>
      <c r="S36" s="7">
        <f t="shared" si="13"/>
        <v>0</v>
      </c>
      <c r="T36" s="5">
        <f>CÁLCULOS!B36*CÁLCULOS!B36</f>
        <v>0</v>
      </c>
      <c r="U36" s="5">
        <f>CÁLCULOS!E36*CÁLCULOS!E36</f>
        <v>0</v>
      </c>
      <c r="V36" s="5">
        <f>CÁLCULOS!H36*CÁLCULOS!H36</f>
        <v>0</v>
      </c>
      <c r="W36" s="5">
        <f>CÁLCULOS!K36*CÁLCULOS!K36</f>
        <v>0</v>
      </c>
      <c r="X36" s="5">
        <f>CÁLCULOS!N36*CÁLCULOS!N36</f>
        <v>0</v>
      </c>
      <c r="Y36" s="7">
        <f t="shared" si="14"/>
        <v>0</v>
      </c>
      <c r="Z36" s="7">
        <f t="shared" si="15"/>
        <v>0</v>
      </c>
      <c r="AA36" s="7">
        <f t="shared" si="16"/>
        <v>0</v>
      </c>
      <c r="AB36" s="7">
        <f t="shared" si="17"/>
        <v>0</v>
      </c>
      <c r="AC36" s="7">
        <f t="shared" si="18"/>
        <v>0</v>
      </c>
      <c r="AE36" s="5" t="e">
        <f t="shared" si="6"/>
        <v>#DIV/0!</v>
      </c>
      <c r="AF36" s="5" t="e">
        <f t="shared" si="7"/>
        <v>#DIV/0!</v>
      </c>
      <c r="AG36" s="5" t="e">
        <f t="shared" si="8"/>
        <v>#DIV/0!</v>
      </c>
      <c r="AH36" s="5" t="e">
        <f t="shared" si="19"/>
        <v>#DIV/0!</v>
      </c>
      <c r="AI36" s="5" t="e">
        <f t="shared" si="20"/>
        <v>#DIV/0!</v>
      </c>
      <c r="AJ36" s="5" t="e">
        <f t="shared" si="9"/>
        <v>#DIV/0!</v>
      </c>
      <c r="AZ36">
        <f>CÁLCULOS!A32*CÁLCULOS!A32</f>
        <v>0</v>
      </c>
      <c r="BA36">
        <f t="shared" si="22"/>
        <v>1.5707963267948966</v>
      </c>
      <c r="BB36">
        <f>CÁLCULOS!B32*CÁLCULOS!B32</f>
        <v>0</v>
      </c>
      <c r="BC36">
        <f t="shared" si="23"/>
        <v>1.5707963267948966</v>
      </c>
      <c r="BD36">
        <f t="shared" si="24"/>
        <v>0</v>
      </c>
      <c r="BE36">
        <f>CÁLCULOS!D32*CÁLCULOS!D32</f>
        <v>0</v>
      </c>
      <c r="BF36">
        <f t="shared" si="25"/>
        <v>1.5707963267948966</v>
      </c>
      <c r="BG36">
        <f>CÁLCULOS!E32*CÁLCULOS!E32</f>
        <v>0</v>
      </c>
      <c r="BH36">
        <f t="shared" si="26"/>
        <v>1.5707963267948966</v>
      </c>
      <c r="BI36">
        <f t="shared" si="27"/>
        <v>0</v>
      </c>
      <c r="BJ36">
        <f>CÁLCULOS!G32*CÁLCULOS!G32</f>
        <v>0</v>
      </c>
      <c r="BK36">
        <f t="shared" si="28"/>
        <v>1.5707963267948966</v>
      </c>
      <c r="BL36">
        <f>CÁLCULOS!H32*CÁLCULOS!H32</f>
        <v>0</v>
      </c>
      <c r="BM36">
        <f t="shared" si="29"/>
        <v>1.5707963267948966</v>
      </c>
      <c r="BN36">
        <f t="shared" si="30"/>
        <v>0</v>
      </c>
      <c r="BO36">
        <f>CÁLCULOS!J32*CÁLCULOS!J32</f>
        <v>0</v>
      </c>
      <c r="BP36">
        <f t="shared" si="31"/>
        <v>1.5707963267948966</v>
      </c>
      <c r="BQ36">
        <f>CÁLCULOS!K32*CÁLCULOS!K32</f>
        <v>0</v>
      </c>
      <c r="BR36">
        <f t="shared" si="32"/>
        <v>1.5707963267948966</v>
      </c>
      <c r="BS36">
        <f t="shared" si="33"/>
        <v>0</v>
      </c>
      <c r="BT36" s="13">
        <f t="shared" si="34"/>
        <v>0</v>
      </c>
      <c r="BU36" s="13">
        <f t="shared" si="35"/>
        <v>0</v>
      </c>
      <c r="BV36" s="13">
        <f t="shared" si="36"/>
        <v>0</v>
      </c>
      <c r="BW36" s="13">
        <f t="shared" si="37"/>
        <v>0</v>
      </c>
    </row>
    <row r="37" spans="4:75" x14ac:dyDescent="0.25">
      <c r="D37" s="6"/>
      <c r="E37" s="5">
        <f>CÁLCULOS!A37*CÁLCULOS!A37</f>
        <v>0</v>
      </c>
      <c r="F37" s="5">
        <f t="shared" si="0"/>
        <v>0</v>
      </c>
      <c r="G37" s="7">
        <f t="shared" si="21"/>
        <v>0</v>
      </c>
      <c r="H37" s="5">
        <f>CÁLCULOS!D37*CÁLCULOS!D37</f>
        <v>0</v>
      </c>
      <c r="I37" s="5">
        <f t="shared" si="1"/>
        <v>0</v>
      </c>
      <c r="J37" s="7">
        <f t="shared" si="2"/>
        <v>0</v>
      </c>
      <c r="K37" s="5">
        <f>CÁLCULOS!G37*CÁLCULOS!G37</f>
        <v>0</v>
      </c>
      <c r="L37" s="5">
        <f t="shared" si="3"/>
        <v>0</v>
      </c>
      <c r="M37" s="7">
        <f t="shared" si="4"/>
        <v>0</v>
      </c>
      <c r="N37" s="5">
        <f>CÁLCULOS!J37*CÁLCULOS!J37</f>
        <v>0</v>
      </c>
      <c r="O37" s="5">
        <f t="shared" si="10"/>
        <v>0</v>
      </c>
      <c r="P37" s="7">
        <f t="shared" si="11"/>
        <v>0</v>
      </c>
      <c r="Q37" s="5">
        <f>CÁLCULOS!M37*CÁLCULOS!M37</f>
        <v>0</v>
      </c>
      <c r="R37" s="5">
        <f t="shared" si="12"/>
        <v>0</v>
      </c>
      <c r="S37" s="7">
        <f t="shared" si="13"/>
        <v>0</v>
      </c>
      <c r="T37" s="5">
        <f>CÁLCULOS!B37*CÁLCULOS!B37</f>
        <v>0</v>
      </c>
      <c r="U37" s="5">
        <f>CÁLCULOS!E37*CÁLCULOS!E37</f>
        <v>0</v>
      </c>
      <c r="V37" s="5">
        <f>CÁLCULOS!H37*CÁLCULOS!H37</f>
        <v>0</v>
      </c>
      <c r="W37" s="5">
        <f>CÁLCULOS!K37*CÁLCULOS!K37</f>
        <v>0</v>
      </c>
      <c r="X37" s="5">
        <f>CÁLCULOS!N37*CÁLCULOS!N37</f>
        <v>0</v>
      </c>
      <c r="Y37" s="7">
        <f t="shared" si="14"/>
        <v>0</v>
      </c>
      <c r="Z37" s="7">
        <f t="shared" si="15"/>
        <v>0</v>
      </c>
      <c r="AA37" s="7">
        <f t="shared" si="16"/>
        <v>0</v>
      </c>
      <c r="AB37" s="7">
        <f t="shared" si="17"/>
        <v>0</v>
      </c>
      <c r="AC37" s="7">
        <f t="shared" si="18"/>
        <v>0</v>
      </c>
      <c r="AE37" s="5" t="e">
        <f t="shared" si="6"/>
        <v>#DIV/0!</v>
      </c>
      <c r="AJ37" s="5" t="e">
        <f t="shared" si="9"/>
        <v>#DIV/0!</v>
      </c>
      <c r="AZ37">
        <f>CÁLCULOS!A33*CÁLCULOS!A33</f>
        <v>0</v>
      </c>
      <c r="BA37">
        <f t="shared" si="22"/>
        <v>1.5707963267948966</v>
      </c>
      <c r="BB37">
        <f>CÁLCULOS!B33*CÁLCULOS!B33</f>
        <v>0</v>
      </c>
      <c r="BC37">
        <f t="shared" si="23"/>
        <v>1.5707963267948966</v>
      </c>
      <c r="BD37">
        <f t="shared" si="24"/>
        <v>0</v>
      </c>
      <c r="BE37">
        <f>CÁLCULOS!D33*CÁLCULOS!D33</f>
        <v>0</v>
      </c>
      <c r="BF37">
        <f t="shared" si="25"/>
        <v>1.5707963267948966</v>
      </c>
      <c r="BG37">
        <f>CÁLCULOS!E33*CÁLCULOS!E33</f>
        <v>0</v>
      </c>
      <c r="BH37">
        <f t="shared" si="26"/>
        <v>1.5707963267948966</v>
      </c>
      <c r="BI37">
        <f t="shared" si="27"/>
        <v>0</v>
      </c>
      <c r="BJ37">
        <f>CÁLCULOS!G33*CÁLCULOS!G33</f>
        <v>0</v>
      </c>
      <c r="BK37">
        <f t="shared" si="28"/>
        <v>1.5707963267948966</v>
      </c>
      <c r="BL37">
        <f>CÁLCULOS!H33*CÁLCULOS!H33</f>
        <v>0</v>
      </c>
      <c r="BM37">
        <f t="shared" si="29"/>
        <v>1.5707963267948966</v>
      </c>
      <c r="BN37">
        <f t="shared" si="30"/>
        <v>0</v>
      </c>
      <c r="BO37">
        <f>CÁLCULOS!J33*CÁLCULOS!J33</f>
        <v>0</v>
      </c>
      <c r="BP37">
        <f t="shared" si="31"/>
        <v>1.5707963267948966</v>
      </c>
      <c r="BQ37">
        <f>CÁLCULOS!K33*CÁLCULOS!K33</f>
        <v>0</v>
      </c>
      <c r="BR37">
        <f t="shared" si="32"/>
        <v>1.5707963267948966</v>
      </c>
      <c r="BS37">
        <f t="shared" si="33"/>
        <v>0</v>
      </c>
      <c r="BT37" s="13">
        <f t="shared" si="34"/>
        <v>0</v>
      </c>
      <c r="BU37" s="13">
        <f t="shared" si="35"/>
        <v>0</v>
      </c>
      <c r="BV37" s="13">
        <f t="shared" si="36"/>
        <v>0</v>
      </c>
      <c r="BW37" s="13">
        <f t="shared" si="37"/>
        <v>0</v>
      </c>
    </row>
    <row r="38" spans="4:75" x14ac:dyDescent="0.25">
      <c r="D38" s="6"/>
      <c r="E38" s="5">
        <f>CÁLCULOS!A38*CÁLCULOS!A38</f>
        <v>0</v>
      </c>
      <c r="F38" s="5">
        <f t="shared" si="0"/>
        <v>0</v>
      </c>
      <c r="G38" s="7">
        <f t="shared" si="21"/>
        <v>0</v>
      </c>
      <c r="H38" s="5">
        <f>CÁLCULOS!D38*CÁLCULOS!D38</f>
        <v>0</v>
      </c>
      <c r="I38" s="5">
        <f t="shared" si="1"/>
        <v>0</v>
      </c>
      <c r="J38" s="7">
        <f t="shared" si="2"/>
        <v>0</v>
      </c>
      <c r="K38" s="5">
        <f>CÁLCULOS!G38*CÁLCULOS!G38</f>
        <v>0</v>
      </c>
      <c r="L38" s="5">
        <f t="shared" si="3"/>
        <v>0</v>
      </c>
      <c r="M38" s="7">
        <f t="shared" si="4"/>
        <v>0</v>
      </c>
      <c r="N38" s="5">
        <f>CÁLCULOS!J38*CÁLCULOS!J38</f>
        <v>0</v>
      </c>
      <c r="O38" s="5">
        <f t="shared" si="10"/>
        <v>0</v>
      </c>
      <c r="P38" s="7">
        <f t="shared" si="11"/>
        <v>0</v>
      </c>
      <c r="Q38" s="5">
        <f>CÁLCULOS!M38*CÁLCULOS!M38</f>
        <v>0</v>
      </c>
      <c r="R38" s="5">
        <f t="shared" si="12"/>
        <v>0</v>
      </c>
      <c r="S38" s="7">
        <f t="shared" si="13"/>
        <v>0</v>
      </c>
      <c r="T38" s="5">
        <f>CÁLCULOS!B38*CÁLCULOS!B38</f>
        <v>0</v>
      </c>
      <c r="U38" s="5">
        <f>CÁLCULOS!E38*CÁLCULOS!E38</f>
        <v>0</v>
      </c>
      <c r="V38" s="5">
        <f>CÁLCULOS!H38*CÁLCULOS!H38</f>
        <v>0</v>
      </c>
      <c r="W38" s="5">
        <f>CÁLCULOS!K38*CÁLCULOS!K38</f>
        <v>0</v>
      </c>
      <c r="X38" s="5">
        <f>CÁLCULOS!N38*CÁLCULOS!N38</f>
        <v>0</v>
      </c>
      <c r="Y38" s="7">
        <f t="shared" si="14"/>
        <v>0</v>
      </c>
      <c r="Z38" s="7">
        <f t="shared" si="15"/>
        <v>0</v>
      </c>
      <c r="AA38" s="7">
        <f t="shared" si="16"/>
        <v>0</v>
      </c>
      <c r="AB38" s="7">
        <f t="shared" si="17"/>
        <v>0</v>
      </c>
      <c r="AC38" s="7">
        <f t="shared" si="18"/>
        <v>0</v>
      </c>
      <c r="AE38" s="5" t="e">
        <f t="shared" si="6"/>
        <v>#DIV/0!</v>
      </c>
      <c r="AJ38" s="5" t="e">
        <f t="shared" si="9"/>
        <v>#DIV/0!</v>
      </c>
      <c r="AZ38">
        <f>CÁLCULOS!A34*CÁLCULOS!A34</f>
        <v>0</v>
      </c>
      <c r="BA38">
        <f t="shared" si="22"/>
        <v>1.5707963267948966</v>
      </c>
      <c r="BB38">
        <f>CÁLCULOS!B34*CÁLCULOS!B34</f>
        <v>0</v>
      </c>
      <c r="BC38">
        <f t="shared" si="23"/>
        <v>1.5707963267948966</v>
      </c>
      <c r="BD38">
        <f t="shared" si="24"/>
        <v>0</v>
      </c>
      <c r="BE38">
        <f>CÁLCULOS!D34*CÁLCULOS!D34</f>
        <v>0</v>
      </c>
      <c r="BF38">
        <f t="shared" si="25"/>
        <v>1.5707963267948966</v>
      </c>
      <c r="BG38">
        <f>CÁLCULOS!E34*CÁLCULOS!E34</f>
        <v>0</v>
      </c>
      <c r="BH38">
        <f t="shared" si="26"/>
        <v>1.5707963267948966</v>
      </c>
      <c r="BI38">
        <f t="shared" si="27"/>
        <v>0</v>
      </c>
      <c r="BJ38">
        <f>CÁLCULOS!G34*CÁLCULOS!G34</f>
        <v>0</v>
      </c>
      <c r="BK38">
        <f t="shared" si="28"/>
        <v>1.5707963267948966</v>
      </c>
      <c r="BL38">
        <f>CÁLCULOS!H34*CÁLCULOS!H34</f>
        <v>0</v>
      </c>
      <c r="BM38">
        <f t="shared" si="29"/>
        <v>1.5707963267948966</v>
      </c>
      <c r="BN38">
        <f t="shared" si="30"/>
        <v>0</v>
      </c>
      <c r="BO38">
        <f>CÁLCULOS!J34*CÁLCULOS!J34</f>
        <v>0</v>
      </c>
      <c r="BP38">
        <f t="shared" si="31"/>
        <v>1.5707963267948966</v>
      </c>
      <c r="BQ38">
        <f>CÁLCULOS!K34*CÁLCULOS!K34</f>
        <v>0</v>
      </c>
      <c r="BR38">
        <f t="shared" si="32"/>
        <v>1.5707963267948966</v>
      </c>
      <c r="BS38">
        <f t="shared" si="33"/>
        <v>0</v>
      </c>
      <c r="BT38" s="13">
        <f t="shared" si="34"/>
        <v>0</v>
      </c>
      <c r="BU38" s="13">
        <f t="shared" si="35"/>
        <v>0</v>
      </c>
      <c r="BV38" s="13">
        <f t="shared" si="36"/>
        <v>0</v>
      </c>
      <c r="BW38" s="13">
        <f t="shared" si="37"/>
        <v>0</v>
      </c>
    </row>
    <row r="39" spans="4:75" x14ac:dyDescent="0.25">
      <c r="D39" s="6"/>
      <c r="E39" s="5">
        <f>CÁLCULOS!A39*CÁLCULOS!A39</f>
        <v>0</v>
      </c>
      <c r="F39" s="5">
        <f t="shared" si="0"/>
        <v>0</v>
      </c>
      <c r="G39" s="7">
        <f t="shared" si="21"/>
        <v>0</v>
      </c>
      <c r="H39" s="5">
        <f>CÁLCULOS!D39*CÁLCULOS!D39</f>
        <v>0</v>
      </c>
      <c r="I39" s="5">
        <f t="shared" si="1"/>
        <v>0</v>
      </c>
      <c r="J39" s="7">
        <f t="shared" si="2"/>
        <v>0</v>
      </c>
      <c r="K39" s="5">
        <f>CÁLCULOS!G39*CÁLCULOS!G39</f>
        <v>0</v>
      </c>
      <c r="L39" s="5">
        <f t="shared" si="3"/>
        <v>0</v>
      </c>
      <c r="M39" s="7">
        <f t="shared" si="4"/>
        <v>0</v>
      </c>
      <c r="N39" s="5">
        <f>CÁLCULOS!J39*CÁLCULOS!J39</f>
        <v>0</v>
      </c>
      <c r="O39" s="5">
        <f t="shared" si="10"/>
        <v>0</v>
      </c>
      <c r="P39" s="7">
        <f t="shared" si="11"/>
        <v>0</v>
      </c>
      <c r="Q39" s="5">
        <f>CÁLCULOS!M39*CÁLCULOS!M39</f>
        <v>0</v>
      </c>
      <c r="R39" s="5">
        <f t="shared" si="12"/>
        <v>0</v>
      </c>
      <c r="S39" s="7">
        <f t="shared" si="13"/>
        <v>0</v>
      </c>
      <c r="T39" s="5">
        <f>CÁLCULOS!B39*CÁLCULOS!B39</f>
        <v>0</v>
      </c>
      <c r="U39" s="5">
        <f>CÁLCULOS!E39*CÁLCULOS!E39</f>
        <v>0</v>
      </c>
      <c r="V39" s="5">
        <f>CÁLCULOS!H39*CÁLCULOS!H39</f>
        <v>0</v>
      </c>
      <c r="W39" s="5">
        <f>CÁLCULOS!K39*CÁLCULOS!K39</f>
        <v>0</v>
      </c>
      <c r="X39" s="5">
        <f>CÁLCULOS!N39*CÁLCULOS!N39</f>
        <v>0</v>
      </c>
      <c r="Y39" s="7">
        <f t="shared" si="14"/>
        <v>0</v>
      </c>
      <c r="Z39" s="7">
        <f t="shared" si="15"/>
        <v>0</v>
      </c>
      <c r="AA39" s="7">
        <f t="shared" si="16"/>
        <v>0</v>
      </c>
      <c r="AB39" s="7">
        <f t="shared" si="17"/>
        <v>0</v>
      </c>
      <c r="AC39" s="7">
        <f t="shared" si="18"/>
        <v>0</v>
      </c>
      <c r="AE39" s="5" t="e">
        <f t="shared" si="6"/>
        <v>#DIV/0!</v>
      </c>
      <c r="AJ39" s="5" t="e">
        <f t="shared" si="9"/>
        <v>#DIV/0!</v>
      </c>
      <c r="AZ39">
        <f>CÁLCULOS!A35*CÁLCULOS!A35</f>
        <v>0</v>
      </c>
      <c r="BA39">
        <f t="shared" si="22"/>
        <v>1.5707963267948966</v>
      </c>
      <c r="BB39">
        <f>CÁLCULOS!B35*CÁLCULOS!B35</f>
        <v>0</v>
      </c>
      <c r="BC39">
        <f t="shared" si="23"/>
        <v>1.5707963267948966</v>
      </c>
      <c r="BD39">
        <f t="shared" si="24"/>
        <v>0</v>
      </c>
      <c r="BE39">
        <f>CÁLCULOS!D35*CÁLCULOS!D35</f>
        <v>0</v>
      </c>
      <c r="BF39">
        <f t="shared" si="25"/>
        <v>1.5707963267948966</v>
      </c>
      <c r="BG39">
        <f>CÁLCULOS!E35*CÁLCULOS!E35</f>
        <v>0</v>
      </c>
      <c r="BH39">
        <f t="shared" si="26"/>
        <v>1.5707963267948966</v>
      </c>
      <c r="BI39">
        <f t="shared" si="27"/>
        <v>0</v>
      </c>
      <c r="BJ39">
        <f>CÁLCULOS!G35*CÁLCULOS!G35</f>
        <v>0</v>
      </c>
      <c r="BK39">
        <f t="shared" si="28"/>
        <v>1.5707963267948966</v>
      </c>
      <c r="BL39">
        <f>CÁLCULOS!H35*CÁLCULOS!H35</f>
        <v>0</v>
      </c>
      <c r="BM39">
        <f t="shared" si="29"/>
        <v>1.5707963267948966</v>
      </c>
      <c r="BN39">
        <f t="shared" si="30"/>
        <v>0</v>
      </c>
      <c r="BO39">
        <f>CÁLCULOS!J35*CÁLCULOS!J35</f>
        <v>0</v>
      </c>
      <c r="BP39">
        <f t="shared" si="31"/>
        <v>1.5707963267948966</v>
      </c>
      <c r="BQ39">
        <f>CÁLCULOS!K35*CÁLCULOS!K35</f>
        <v>0</v>
      </c>
      <c r="BR39">
        <f t="shared" si="32"/>
        <v>1.5707963267948966</v>
      </c>
      <c r="BS39">
        <f t="shared" si="33"/>
        <v>0</v>
      </c>
      <c r="BT39" s="13">
        <f t="shared" si="34"/>
        <v>0</v>
      </c>
      <c r="BU39" s="13">
        <f t="shared" si="35"/>
        <v>0</v>
      </c>
      <c r="BV39" s="13">
        <f t="shared" si="36"/>
        <v>0</v>
      </c>
      <c r="BW39" s="13">
        <f t="shared" si="37"/>
        <v>0</v>
      </c>
    </row>
    <row r="40" spans="4:75" x14ac:dyDescent="0.25">
      <c r="D40" s="6"/>
      <c r="E40" s="5">
        <f>CÁLCULOS!A40*CÁLCULOS!A40</f>
        <v>0</v>
      </c>
      <c r="F40" s="5">
        <f t="shared" si="0"/>
        <v>0</v>
      </c>
      <c r="G40" s="7">
        <f t="shared" si="21"/>
        <v>0</v>
      </c>
      <c r="H40" s="5">
        <f>CÁLCULOS!D40*CÁLCULOS!D40</f>
        <v>0</v>
      </c>
      <c r="I40" s="5">
        <f t="shared" si="1"/>
        <v>0</v>
      </c>
      <c r="J40" s="7">
        <f t="shared" si="2"/>
        <v>0</v>
      </c>
      <c r="K40" s="5">
        <f>CÁLCULOS!G40*CÁLCULOS!G40</f>
        <v>0</v>
      </c>
      <c r="L40" s="5">
        <f t="shared" si="3"/>
        <v>0</v>
      </c>
      <c r="M40" s="7">
        <f t="shared" si="4"/>
        <v>0</v>
      </c>
      <c r="N40" s="5">
        <f>CÁLCULOS!J40*CÁLCULOS!J40</f>
        <v>0</v>
      </c>
      <c r="O40" s="5">
        <f t="shared" si="10"/>
        <v>0</v>
      </c>
      <c r="P40" s="7">
        <f t="shared" si="11"/>
        <v>0</v>
      </c>
      <c r="Q40" s="5">
        <f>CÁLCULOS!M40*CÁLCULOS!M40</f>
        <v>0</v>
      </c>
      <c r="R40" s="5">
        <f t="shared" si="12"/>
        <v>0</v>
      </c>
      <c r="S40" s="7">
        <f t="shared" si="13"/>
        <v>0</v>
      </c>
      <c r="T40" s="5">
        <f>CÁLCULOS!B40*CÁLCULOS!B40</f>
        <v>0</v>
      </c>
      <c r="U40" s="5">
        <f>CÁLCULOS!E40*CÁLCULOS!E40</f>
        <v>0</v>
      </c>
      <c r="V40" s="5">
        <f>CÁLCULOS!H40*CÁLCULOS!H40</f>
        <v>0</v>
      </c>
      <c r="W40" s="5">
        <f>CÁLCULOS!K40*CÁLCULOS!K40</f>
        <v>0</v>
      </c>
      <c r="X40" s="5">
        <f>CÁLCULOS!N40*CÁLCULOS!N40</f>
        <v>0</v>
      </c>
      <c r="Y40" s="7">
        <f t="shared" si="14"/>
        <v>0</v>
      </c>
      <c r="Z40" s="7">
        <f t="shared" si="15"/>
        <v>0</v>
      </c>
      <c r="AA40" s="7">
        <f t="shared" si="16"/>
        <v>0</v>
      </c>
      <c r="AB40" s="7">
        <f t="shared" si="17"/>
        <v>0</v>
      </c>
      <c r="AC40" s="7">
        <f t="shared" si="18"/>
        <v>0</v>
      </c>
      <c r="AE40" s="5" t="e">
        <f t="shared" si="6"/>
        <v>#DIV/0!</v>
      </c>
      <c r="AJ40" s="5" t="e">
        <f t="shared" si="9"/>
        <v>#DIV/0!</v>
      </c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4:75" x14ac:dyDescent="0.25">
      <c r="D41" s="6"/>
      <c r="E41" s="5">
        <f>CÁLCULOS!A41*CÁLCULOS!A41</f>
        <v>0</v>
      </c>
      <c r="F41" s="5">
        <f t="shared" si="0"/>
        <v>0</v>
      </c>
      <c r="G41" s="7">
        <f t="shared" si="21"/>
        <v>0</v>
      </c>
      <c r="H41" s="5">
        <f>CÁLCULOS!D41*CÁLCULOS!D41</f>
        <v>0</v>
      </c>
      <c r="I41" s="5">
        <f>IF(H41&gt;0,1-(H41+X41),0)</f>
        <v>0</v>
      </c>
      <c r="J41" s="7">
        <f t="shared" si="2"/>
        <v>0</v>
      </c>
      <c r="K41" s="5">
        <f>CÁLCULOS!G41*CÁLCULOS!G41</f>
        <v>0</v>
      </c>
      <c r="L41" s="5">
        <f>IF(K41&gt;0,1-(K41+Y41),0)</f>
        <v>0</v>
      </c>
      <c r="M41" s="7">
        <f t="shared" si="4"/>
        <v>0</v>
      </c>
      <c r="N41" s="5">
        <f>CÁLCULOS!J41*CÁLCULOS!J41</f>
        <v>0</v>
      </c>
      <c r="O41" s="5">
        <f>IF(N41&gt;0,1-(N41+AD41),0)</f>
        <v>0</v>
      </c>
      <c r="P41" s="7">
        <f t="shared" si="11"/>
        <v>0</v>
      </c>
      <c r="Q41" s="5">
        <f>CÁLCULOS!M41*CÁLCULOS!M41</f>
        <v>0</v>
      </c>
      <c r="R41" s="5">
        <f t="shared" si="12"/>
        <v>0</v>
      </c>
      <c r="S41" s="7">
        <f t="shared" si="13"/>
        <v>0</v>
      </c>
      <c r="T41" s="5">
        <f>CÁLCULOS!B41*CÁLCULOS!B41</f>
        <v>0</v>
      </c>
      <c r="U41" s="5">
        <f>CÁLCULOS!E41*CÁLCULOS!E41</f>
        <v>0</v>
      </c>
      <c r="V41" s="5">
        <f>CÁLCULOS!H41*CÁLCULOS!H41</f>
        <v>0</v>
      </c>
      <c r="W41" s="5">
        <f>CÁLCULOS!K41*CÁLCULOS!K41</f>
        <v>0</v>
      </c>
      <c r="X41" s="5">
        <f>CÁLCULOS!N41*CÁLCULOS!N41</f>
        <v>0</v>
      </c>
      <c r="Y41" s="7">
        <f t="shared" si="14"/>
        <v>0</v>
      </c>
      <c r="Z41" s="7">
        <f t="shared" si="15"/>
        <v>0</v>
      </c>
      <c r="AA41" s="7">
        <f t="shared" si="16"/>
        <v>0</v>
      </c>
      <c r="AB41" s="7">
        <f t="shared" si="17"/>
        <v>0</v>
      </c>
      <c r="AC41" s="7">
        <f t="shared" si="18"/>
        <v>0</v>
      </c>
      <c r="AE41" s="5" t="e">
        <f t="shared" si="6"/>
        <v>#DIV/0!</v>
      </c>
      <c r="AJ41" s="5" t="e">
        <f t="shared" si="9"/>
        <v>#DIV/0!</v>
      </c>
    </row>
    <row r="42" spans="4:75" x14ac:dyDescent="0.25">
      <c r="F42" s="41">
        <f>SUM(F3:F41)</f>
        <v>3.6615000000000002</v>
      </c>
      <c r="I42" s="41">
        <f>SUM(I3:I41)</f>
        <v>4.1501999999999999</v>
      </c>
      <c r="L42" s="41">
        <f>SUM(L3:L41)</f>
        <v>1.9476999999999998</v>
      </c>
      <c r="O42" s="41">
        <f>SUM(O3:O41)</f>
        <v>3.4763999999999999</v>
      </c>
      <c r="R42" s="41">
        <f>SUM(R3:R41)</f>
        <v>0</v>
      </c>
    </row>
    <row r="43" spans="4:75" x14ac:dyDescent="0.25">
      <c r="G43" s="8">
        <f>SUM(G3:G41)</f>
        <v>1.0635503923978551</v>
      </c>
      <c r="J43" s="8">
        <f>SUM(J3:J41)</f>
        <v>4.1920284234450653</v>
      </c>
      <c r="M43" s="8">
        <f>SUM(M3:M41)</f>
        <v>2.3730694983514988</v>
      </c>
      <c r="P43" s="8">
        <f>SUM(P3:P41)</f>
        <v>0.62644361239741264</v>
      </c>
      <c r="S43" s="8">
        <f>SUM(S3:S41)</f>
        <v>0</v>
      </c>
      <c r="Y43" s="3">
        <f>SUM(Y3:AC41)</f>
        <v>111.11081830996471</v>
      </c>
    </row>
    <row r="44" spans="4:75" x14ac:dyDescent="0.25">
      <c r="T44" s="5">
        <f t="shared" ref="T44:T55" si="38">ROUND(T3,2)</f>
        <v>0.14000000000000001</v>
      </c>
      <c r="X44" s="5">
        <f t="shared" ref="X44:AD55" si="39">ROUND(X3,2)</f>
        <v>0</v>
      </c>
      <c r="Y44" s="5">
        <f>ROUND(Y3,2)</f>
        <v>0.17</v>
      </c>
      <c r="AD44" s="5">
        <f t="shared" si="39"/>
        <v>0</v>
      </c>
      <c r="AE44" s="5">
        <f>SUM(F42+I42+L42+O42+R42)</f>
        <v>13.235799999999999</v>
      </c>
    </row>
    <row r="45" spans="4:75" x14ac:dyDescent="0.25">
      <c r="T45" s="5">
        <f t="shared" si="38"/>
        <v>0.67</v>
      </c>
      <c r="X45" s="5">
        <f t="shared" si="39"/>
        <v>0</v>
      </c>
      <c r="Y45" s="5">
        <f t="shared" si="39"/>
        <v>2.0499999999999998</v>
      </c>
      <c r="AD45" s="5">
        <f t="shared" si="39"/>
        <v>0</v>
      </c>
    </row>
    <row r="46" spans="4:75" x14ac:dyDescent="0.25">
      <c r="T46" s="5">
        <f t="shared" si="38"/>
        <v>0.67</v>
      </c>
      <c r="X46" s="5">
        <f t="shared" si="39"/>
        <v>0</v>
      </c>
      <c r="Y46" s="5">
        <f t="shared" si="39"/>
        <v>2.0499999999999998</v>
      </c>
      <c r="AD46" s="5">
        <f t="shared" si="39"/>
        <v>0</v>
      </c>
    </row>
    <row r="47" spans="4:75" x14ac:dyDescent="0.25">
      <c r="T47" s="5">
        <f t="shared" si="38"/>
        <v>0.59</v>
      </c>
      <c r="X47" s="5">
        <f t="shared" si="39"/>
        <v>0</v>
      </c>
      <c r="Y47" s="5">
        <f t="shared" si="39"/>
        <v>1.46</v>
      </c>
      <c r="AD47" s="5">
        <f t="shared" si="39"/>
        <v>0</v>
      </c>
    </row>
    <row r="48" spans="4:75" x14ac:dyDescent="0.25">
      <c r="T48" s="5">
        <f t="shared" si="38"/>
        <v>0.55000000000000004</v>
      </c>
      <c r="X48" s="5">
        <f t="shared" si="39"/>
        <v>0</v>
      </c>
      <c r="Y48" s="5">
        <f t="shared" si="39"/>
        <v>1.21</v>
      </c>
      <c r="AD48" s="5">
        <f t="shared" si="39"/>
        <v>0</v>
      </c>
    </row>
    <row r="49" spans="20:30" x14ac:dyDescent="0.25">
      <c r="T49" s="5">
        <f t="shared" si="38"/>
        <v>0.96</v>
      </c>
      <c r="X49" s="5">
        <f t="shared" si="39"/>
        <v>0</v>
      </c>
      <c r="Y49" s="5">
        <f t="shared" si="39"/>
        <v>24.25</v>
      </c>
      <c r="AD49" s="5">
        <f t="shared" si="39"/>
        <v>0</v>
      </c>
    </row>
    <row r="50" spans="20:30" x14ac:dyDescent="0.25">
      <c r="T50" s="5">
        <f t="shared" si="38"/>
        <v>0.59</v>
      </c>
      <c r="X50" s="5">
        <f t="shared" si="39"/>
        <v>0</v>
      </c>
      <c r="Y50" s="5">
        <f t="shared" si="39"/>
        <v>1.46</v>
      </c>
      <c r="AD50" s="5">
        <f t="shared" si="39"/>
        <v>0</v>
      </c>
    </row>
    <row r="51" spans="20:30" x14ac:dyDescent="0.25">
      <c r="T51" s="5">
        <f t="shared" si="38"/>
        <v>0.62</v>
      </c>
      <c r="X51" s="5">
        <f t="shared" si="39"/>
        <v>0</v>
      </c>
      <c r="Y51" s="5">
        <f t="shared" si="39"/>
        <v>1.66</v>
      </c>
      <c r="AD51" s="5">
        <f t="shared" si="39"/>
        <v>0</v>
      </c>
    </row>
    <row r="52" spans="20:30" x14ac:dyDescent="0.25">
      <c r="T52" s="5">
        <f t="shared" si="38"/>
        <v>0.44</v>
      </c>
      <c r="X52" s="5">
        <f t="shared" si="39"/>
        <v>0</v>
      </c>
      <c r="Y52" s="5">
        <f t="shared" si="39"/>
        <v>0.77</v>
      </c>
      <c r="AD52" s="5">
        <f t="shared" si="39"/>
        <v>0</v>
      </c>
    </row>
    <row r="53" spans="20:30" x14ac:dyDescent="0.25">
      <c r="T53" s="5">
        <f t="shared" si="38"/>
        <v>0.53</v>
      </c>
      <c r="X53" s="5">
        <f t="shared" si="39"/>
        <v>0</v>
      </c>
      <c r="Y53" s="5">
        <f t="shared" si="39"/>
        <v>1.1399999999999999</v>
      </c>
      <c r="AD53" s="5">
        <f t="shared" si="39"/>
        <v>0</v>
      </c>
    </row>
    <row r="54" spans="20:30" x14ac:dyDescent="0.25">
      <c r="T54" s="5">
        <f t="shared" si="38"/>
        <v>0.67</v>
      </c>
      <c r="X54" s="5">
        <f t="shared" si="39"/>
        <v>0</v>
      </c>
      <c r="Y54" s="5">
        <f t="shared" si="39"/>
        <v>2.0499999999999998</v>
      </c>
      <c r="AD54" s="5">
        <f t="shared" si="39"/>
        <v>0</v>
      </c>
    </row>
    <row r="55" spans="20:30" x14ac:dyDescent="0.25">
      <c r="T55" s="5">
        <f t="shared" si="38"/>
        <v>0.96</v>
      </c>
      <c r="X55" s="5">
        <f t="shared" si="39"/>
        <v>0</v>
      </c>
      <c r="Y55" s="5">
        <f t="shared" si="39"/>
        <v>24.25</v>
      </c>
      <c r="AD55" s="5">
        <f t="shared" si="39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CÁLCULOS</vt:lpstr>
      <vt:lpstr>NO BORRAR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DOMINGUEZ</dc:creator>
  <cp:lastModifiedBy>Rocio Cordova</cp:lastModifiedBy>
  <dcterms:created xsi:type="dcterms:W3CDTF">2015-09-22T21:42:40Z</dcterms:created>
  <dcterms:modified xsi:type="dcterms:W3CDTF">2017-06-29T19:53:21Z</dcterms:modified>
</cp:coreProperties>
</file>